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30" windowHeight="12330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P36" i="1" l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B9" i="1"/>
  <c r="B8" i="1"/>
  <c r="B14" i="1"/>
  <c r="B13" i="1"/>
  <c r="B12" i="1"/>
  <c r="B11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C7" i="1"/>
  <c r="D7" i="1"/>
  <c r="E7" i="1"/>
  <c r="F7" i="1"/>
  <c r="G7" i="1"/>
  <c r="H7" i="1"/>
  <c r="I7" i="1"/>
  <c r="J7" i="1"/>
  <c r="K7" i="1"/>
  <c r="L7" i="1"/>
  <c r="M7" i="1"/>
  <c r="N7" i="1"/>
  <c r="C10" i="1"/>
  <c r="D10" i="1"/>
  <c r="E10" i="1"/>
  <c r="F10" i="1"/>
  <c r="G10" i="1"/>
  <c r="H10" i="1"/>
  <c r="I10" i="1"/>
  <c r="J10" i="1"/>
  <c r="K10" i="1"/>
  <c r="L10" i="1"/>
  <c r="M10" i="1"/>
  <c r="N10" i="1"/>
  <c r="C15" i="1"/>
  <c r="D15" i="1"/>
  <c r="E15" i="1"/>
  <c r="F15" i="1"/>
  <c r="G15" i="1"/>
  <c r="H15" i="1"/>
  <c r="I15" i="1"/>
  <c r="J15" i="1"/>
  <c r="K15" i="1"/>
  <c r="L15" i="1"/>
  <c r="M15" i="1"/>
  <c r="N15" i="1"/>
  <c r="C23" i="1"/>
  <c r="D23" i="1"/>
  <c r="E23" i="1"/>
  <c r="F23" i="1"/>
  <c r="G23" i="1"/>
  <c r="H23" i="1"/>
  <c r="I23" i="1"/>
  <c r="J23" i="1"/>
  <c r="K23" i="1"/>
  <c r="L23" i="1"/>
  <c r="M23" i="1"/>
  <c r="N23" i="1"/>
  <c r="C31" i="1"/>
  <c r="C30" i="1" s="1"/>
  <c r="D31" i="1"/>
  <c r="D30" i="1" s="1"/>
  <c r="E31" i="1"/>
  <c r="E30" i="1" s="1"/>
  <c r="F31" i="1"/>
  <c r="F30" i="1" s="1"/>
  <c r="G31" i="1"/>
  <c r="G30" i="1" s="1"/>
  <c r="H31" i="1"/>
  <c r="H30" i="1" s="1"/>
  <c r="I31" i="1"/>
  <c r="I30" i="1" s="1"/>
  <c r="J31" i="1"/>
  <c r="J30" i="1" s="1"/>
  <c r="K31" i="1"/>
  <c r="K30" i="1" s="1"/>
  <c r="L31" i="1"/>
  <c r="L30" i="1" s="1"/>
  <c r="M31" i="1"/>
  <c r="M30" i="1" s="1"/>
  <c r="N31" i="1"/>
  <c r="N30" i="1" s="1"/>
  <c r="C34" i="1"/>
  <c r="D34" i="1"/>
  <c r="E34" i="1"/>
  <c r="F34" i="1"/>
  <c r="G34" i="1"/>
  <c r="H34" i="1"/>
  <c r="I34" i="1"/>
  <c r="J34" i="1"/>
  <c r="K34" i="1"/>
  <c r="L34" i="1"/>
  <c r="M34" i="1"/>
  <c r="N34" i="1"/>
  <c r="G6" i="1" l="1"/>
  <c r="N6" i="1"/>
  <c r="N5" i="1" s="1"/>
  <c r="J6" i="1"/>
  <c r="J5" i="1" s="1"/>
  <c r="F6" i="1"/>
  <c r="M6" i="1"/>
  <c r="I6" i="1"/>
  <c r="I5" i="1" s="1"/>
  <c r="E6" i="1"/>
  <c r="E5" i="1" s="1"/>
  <c r="L6" i="1"/>
  <c r="H6" i="1"/>
  <c r="D6" i="1"/>
  <c r="D5" i="1" s="1"/>
  <c r="K6" i="1"/>
  <c r="K5" i="1" s="1"/>
  <c r="C6" i="1"/>
  <c r="F5" i="1"/>
  <c r="M5" i="1"/>
  <c r="L5" i="1"/>
  <c r="H5" i="1"/>
  <c r="G5" i="1"/>
  <c r="C5" i="1"/>
  <c r="AK23" i="1" l="1"/>
  <c r="AJ10" i="1" l="1"/>
  <c r="AH10" i="1" l="1"/>
  <c r="AB36" i="1" l="1"/>
  <c r="AB35" i="1"/>
  <c r="AB33" i="1"/>
  <c r="AB32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4" i="1"/>
  <c r="AB13" i="1"/>
  <c r="AB12" i="1"/>
  <c r="AB11" i="1"/>
  <c r="AB9" i="1"/>
  <c r="AB8" i="1"/>
  <c r="AB7" i="1" l="1"/>
  <c r="AB10" i="1" l="1"/>
  <c r="AB23" i="1"/>
  <c r="AB34" i="1"/>
  <c r="AB31" i="1"/>
  <c r="AB15" i="1"/>
  <c r="AB30" i="1" l="1"/>
  <c r="AB6" i="1"/>
  <c r="O32" i="1"/>
  <c r="O33" i="1"/>
  <c r="AB5" i="1" l="1"/>
  <c r="O36" i="1"/>
  <c r="O35" i="1"/>
  <c r="O29" i="1"/>
  <c r="O28" i="1"/>
  <c r="O27" i="1"/>
  <c r="O26" i="1"/>
  <c r="O25" i="1"/>
  <c r="O24" i="1"/>
  <c r="O22" i="1"/>
  <c r="O21" i="1"/>
  <c r="O20" i="1"/>
  <c r="O19" i="1"/>
  <c r="O18" i="1"/>
  <c r="O17" i="1"/>
  <c r="O16" i="1"/>
  <c r="O14" i="1"/>
  <c r="O13" i="1"/>
  <c r="O12" i="1"/>
  <c r="O11" i="1"/>
  <c r="O9" i="1"/>
  <c r="O8" i="1"/>
  <c r="AM31" i="1" l="1"/>
  <c r="B31" i="1" l="1"/>
  <c r="O15" i="1" l="1"/>
  <c r="O10" i="1"/>
  <c r="B34" i="1"/>
  <c r="B23" i="1"/>
  <c r="B15" i="1"/>
  <c r="B10" i="1"/>
  <c r="B7" i="1"/>
  <c r="AK34" i="1"/>
  <c r="AK15" i="1"/>
  <c r="AK10" i="1"/>
  <c r="O31" i="1"/>
  <c r="B30" i="1"/>
  <c r="AG31" i="1"/>
  <c r="AG30" i="1" s="1"/>
  <c r="AG15" i="1"/>
  <c r="AJ15" i="1"/>
  <c r="AG10" i="1"/>
  <c r="AJ7" i="1"/>
  <c r="AI23" i="1"/>
  <c r="AI31" i="1"/>
  <c r="AI30" i="1" s="1"/>
  <c r="AI15" i="1"/>
  <c r="Q15" i="1"/>
  <c r="R15" i="1"/>
  <c r="S15" i="1"/>
  <c r="T15" i="1"/>
  <c r="U15" i="1"/>
  <c r="V15" i="1"/>
  <c r="P15" i="1"/>
  <c r="AH15" i="1"/>
  <c r="AH23" i="1"/>
  <c r="AG23" i="1"/>
  <c r="AE34" i="1"/>
  <c r="AE15" i="1"/>
  <c r="AD15" i="1"/>
  <c r="AC15" i="1"/>
  <c r="AC10" i="1"/>
  <c r="AC34" i="1"/>
  <c r="AC7" i="1"/>
  <c r="AA34" i="1"/>
  <c r="Z34" i="1"/>
  <c r="Y34" i="1"/>
  <c r="X34" i="1"/>
  <c r="W34" i="1"/>
  <c r="V34" i="1"/>
  <c r="U34" i="1"/>
  <c r="T34" i="1"/>
  <c r="S34" i="1"/>
  <c r="R34" i="1"/>
  <c r="Q34" i="1"/>
  <c r="P34" i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Q31" i="1"/>
  <c r="Q30" i="1" s="1"/>
  <c r="P31" i="1"/>
  <c r="P30" i="1" s="1"/>
  <c r="AA23" i="1"/>
  <c r="Z23" i="1"/>
  <c r="Y23" i="1"/>
  <c r="X23" i="1"/>
  <c r="W23" i="1"/>
  <c r="V23" i="1"/>
  <c r="U23" i="1"/>
  <c r="T23" i="1"/>
  <c r="S23" i="1"/>
  <c r="R23" i="1"/>
  <c r="Q23" i="1"/>
  <c r="P23" i="1"/>
  <c r="AA15" i="1"/>
  <c r="Z15" i="1"/>
  <c r="Y15" i="1"/>
  <c r="X15" i="1"/>
  <c r="W15" i="1"/>
  <c r="AA10" i="1"/>
  <c r="Z10" i="1"/>
  <c r="Y10" i="1"/>
  <c r="X10" i="1"/>
  <c r="W10" i="1"/>
  <c r="V10" i="1"/>
  <c r="U10" i="1"/>
  <c r="T10" i="1"/>
  <c r="S10" i="1"/>
  <c r="R10" i="1"/>
  <c r="Q10" i="1"/>
  <c r="P10" i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Q7" i="1"/>
  <c r="Q6" i="1" s="1"/>
  <c r="P7" i="1"/>
  <c r="P6" i="1" s="1"/>
  <c r="AN15" i="1"/>
  <c r="AM15" i="1"/>
  <c r="AI34" i="1"/>
  <c r="AI10" i="1"/>
  <c r="AH34" i="1"/>
  <c r="AH7" i="1"/>
  <c r="AH6" i="1" s="1"/>
  <c r="AD34" i="1"/>
  <c r="AD31" i="1"/>
  <c r="AD30" i="1" s="1"/>
  <c r="AD23" i="1"/>
  <c r="AD10" i="1"/>
  <c r="AD7" i="1"/>
  <c r="AC23" i="1"/>
  <c r="AN34" i="1"/>
  <c r="AM34" i="1"/>
  <c r="AJ34" i="1"/>
  <c r="AG34" i="1"/>
  <c r="AN31" i="1"/>
  <c r="AN30" i="1" s="1"/>
  <c r="AM30" i="1"/>
  <c r="AK31" i="1"/>
  <c r="AK30" i="1" s="1"/>
  <c r="AC31" i="1"/>
  <c r="AN23" i="1"/>
  <c r="AM23" i="1"/>
  <c r="AE23" i="1"/>
  <c r="AM7" i="1"/>
  <c r="AL7" i="1"/>
  <c r="AE31" i="1"/>
  <c r="AE30" i="1" s="1"/>
  <c r="AE10" i="1"/>
  <c r="AE7" i="1"/>
  <c r="AF34" i="1"/>
  <c r="AF31" i="1"/>
  <c r="AF30" i="1" s="1"/>
  <c r="AF23" i="1"/>
  <c r="AF15" i="1"/>
  <c r="AF7" i="1"/>
  <c r="AF10" i="1"/>
  <c r="AG7" i="1"/>
  <c r="AH31" i="1"/>
  <c r="AH30" i="1" s="1"/>
  <c r="AI7" i="1"/>
  <c r="AJ31" i="1"/>
  <c r="AJ30" i="1" s="1"/>
  <c r="O34" i="1"/>
  <c r="AJ23" i="1"/>
  <c r="O23" i="1"/>
  <c r="O7" i="1"/>
  <c r="AL10" i="1"/>
  <c r="AL34" i="1"/>
  <c r="AL31" i="1"/>
  <c r="AL30" i="1" s="1"/>
  <c r="AL23" i="1"/>
  <c r="AL15" i="1"/>
  <c r="O30" i="1" l="1"/>
  <c r="AI6" i="1"/>
  <c r="AI5" i="1" s="1"/>
  <c r="AE6" i="1"/>
  <c r="AE5" i="1" s="1"/>
  <c r="AD6" i="1"/>
  <c r="AD5" i="1" s="1"/>
  <c r="AG6" i="1"/>
  <c r="AG5" i="1" s="1"/>
  <c r="AF6" i="1"/>
  <c r="AF5" i="1" s="1"/>
  <c r="AC30" i="1"/>
  <c r="AC6" i="1"/>
  <c r="AL6" i="1"/>
  <c r="AL5" i="1" s="1"/>
  <c r="AJ6" i="1"/>
  <c r="AJ5" i="1" s="1"/>
  <c r="U5" i="1"/>
  <c r="S5" i="1"/>
  <c r="W5" i="1"/>
  <c r="AA5" i="1"/>
  <c r="R5" i="1"/>
  <c r="Q5" i="1"/>
  <c r="Y5" i="1"/>
  <c r="Z5" i="1"/>
  <c r="V5" i="1"/>
  <c r="O6" i="1"/>
  <c r="B6" i="1"/>
  <c r="B5" i="1" s="1"/>
  <c r="AH5" i="1"/>
  <c r="P5" i="1"/>
  <c r="T5" i="1"/>
  <c r="X5" i="1"/>
  <c r="AK7" i="1"/>
  <c r="AK6" i="1" s="1"/>
  <c r="O5" i="1" l="1"/>
  <c r="AC5" i="1"/>
  <c r="AK5" i="1"/>
  <c r="AM10" i="1"/>
  <c r="AM6" i="1" s="1"/>
  <c r="AM5" i="1" s="1"/>
  <c r="AN7" i="1" l="1"/>
  <c r="AN10" i="1"/>
  <c r="AN6" i="1" l="1"/>
  <c r="AN5" i="1" s="1"/>
</calcChain>
</file>

<file path=xl/sharedStrings.xml><?xml version="1.0" encoding="utf-8"?>
<sst xmlns="http://schemas.openxmlformats.org/spreadsheetml/2006/main" count="76" uniqueCount="48">
  <si>
    <t>-</t>
  </si>
  <si>
    <t>2015 / 2014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</si>
  <si>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</si>
  <si>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</si>
  <si>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</si>
  <si>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</si>
  <si>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</si>
  <si>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</si>
  <si>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</si>
  <si>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</si>
  <si>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</si>
  <si>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</si>
  <si>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</si>
  <si>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</si>
  <si>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</si>
  <si>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</si>
  <si>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</si>
  <si>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</si>
  <si>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</si>
  <si>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</si>
  <si>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</si>
  <si>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</si>
  <si>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</si>
  <si>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</si>
  <si>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</si>
  <si>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</si>
  <si>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</si>
  <si>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</si>
  <si>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</si>
  <si>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</si>
  <si>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</si>
  <si>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</si>
  <si>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</si>
  <si>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for January 2015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</si>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</sst>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2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4"/>
  <sheetViews>
    <sheetView tabSelected="1" zoomScale="90" zoomScaleNormal="90" workbookViewId="0">
      <pane xSplit="1" topLeftCell="B1" activePane="topRight" state="frozen"/>
      <selection pane="topRight" activeCell="A3" sqref="A3:A4"/>
    </sheetView>
  </sheetViews>
  <sheetFormatPr defaultRowHeight="12.75" outlineLevelCol="1" x14ac:dyDescent="0.2"/>
  <cols>
    <col min="1" max="1" width="40.85546875" customWidth="1"/>
    <col min="2" max="2" width="11.7109375" style="1" customWidth="1"/>
    <col min="3" max="5" width="10.7109375" customWidth="1"/>
    <col min="6" max="14" width="10.7109375" hidden="1" customWidth="1" outlineLevel="1"/>
    <col min="15" max="15" width="11.28515625" style="1" customWidth="1" collapsed="1"/>
    <col min="16" max="18" width="10.7109375" customWidth="1"/>
    <col min="19" max="25" width="10.7109375" hidden="1" customWidth="1" outlineLevel="1"/>
    <col min="26" max="26" width="10.7109375" hidden="1" customWidth="1" outlineLevel="1" collapsed="1"/>
    <col min="27" max="27" width="10.7109375" customWidth="1" collapsed="1"/>
    <col min="28" max="28" width="10.7109375" style="1" customWidth="1"/>
    <col min="29" max="31" width="10.7109375" customWidth="1"/>
    <col min="32" max="40" width="10.7109375" hidden="1" customWidth="1" outlineLevel="1"/>
    <col min="41" max="41" width="12.140625" style="2" customWidth="1" collapsed="1"/>
    <col min="42" max="42" width="12.140625" customWidth="1"/>
    <col min="43" max="43" width="12.42578125" customWidth="1"/>
    <col min="44" max="44" width="12.85546875" customWidth="1"/>
  </cols>
  <sheetData>
    <row r="1" spans="1:45" x14ac:dyDescent="0.2">
      <c r="C1" s="11">
        <v>1</v>
      </c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</row>
    <row r="2" spans="1:45" ht="23.25" x14ac:dyDescent="0.35">
      <c r="A2" s="9" t="s">
        <v>33</v>
      </c>
    </row>
    <row r="3" spans="1:45" s="25" customFormat="1" ht="15" customHeight="1" x14ac:dyDescent="0.2">
      <c r="A3" s="37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3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3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38" t="s">
        <v>1</v>
      </c>
      <c r="AP3" s="39"/>
      <c r="AQ3" s="36"/>
    </row>
    <row r="4" spans="1:45" s="25" customFormat="1" ht="30.75" customHeight="1" x14ac:dyDescent="0.2">
      <c r="A4" s="37"/>
      <c r="B4" s="32">
        <v>2013</v>
      </c>
      <c r="C4" s="33" t="s">
        <v>34</v>
      </c>
      <c r="D4" s="33" t="s">
        <v>35</v>
      </c>
      <c r="E4" s="33" t="s">
        <v>36</v>
      </c>
      <c r="F4" s="33" t="s">
        <v>37</v>
      </c>
      <c r="G4" s="33" t="s">
        <v>38</v>
      </c>
      <c r="H4" s="33" t="s">
        <v>39</v>
      </c>
      <c r="I4" s="33" t="s">
        <v>40</v>
      </c>
      <c r="J4" s="33" t="s">
        <v>41</v>
      </c>
      <c r="K4" s="33" t="s">
        <v>42</v>
      </c>
      <c r="L4" s="33" t="s">
        <v>43</v>
      </c>
      <c r="M4" s="33" t="s">
        <v>44</v>
      </c>
      <c r="N4" s="33" t="s">
        <v>45</v>
      </c>
      <c r="O4" s="32">
        <v>2014</v>
      </c>
      <c r="P4" s="33" t="s">
        <v>34</v>
      </c>
      <c r="Q4" s="33" t="s">
        <v>35</v>
      </c>
      <c r="R4" s="33" t="s">
        <v>36</v>
      </c>
      <c r="S4" s="33" t="s">
        <v>37</v>
      </c>
      <c r="T4" s="33" t="s">
        <v>38</v>
      </c>
      <c r="U4" s="33" t="s">
        <v>39</v>
      </c>
      <c r="V4" s="33" t="s">
        <v>40</v>
      </c>
      <c r="W4" s="33" t="s">
        <v>41</v>
      </c>
      <c r="X4" s="33" t="s">
        <v>42</v>
      </c>
      <c r="Y4" s="33" t="s">
        <v>43</v>
      </c>
      <c r="Z4" s="33" t="s">
        <v>44</v>
      </c>
      <c r="AA4" s="33" t="s">
        <v>45</v>
      </c>
      <c r="AB4" s="32">
        <v>2015</v>
      </c>
      <c r="AC4" s="33" t="s">
        <v>34</v>
      </c>
      <c r="AD4" s="33" t="s">
        <v>35</v>
      </c>
      <c r="AE4" s="33" t="s">
        <v>36</v>
      </c>
      <c r="AF4" s="33" t="s">
        <v>37</v>
      </c>
      <c r="AG4" s="33" t="s">
        <v>38</v>
      </c>
      <c r="AH4" s="33" t="s">
        <v>39</v>
      </c>
      <c r="AI4" s="33" t="s">
        <v>40</v>
      </c>
      <c r="AJ4" s="33" t="s">
        <v>41</v>
      </c>
      <c r="AK4" s="33" t="s">
        <v>42</v>
      </c>
      <c r="AL4" s="33" t="s">
        <v>43</v>
      </c>
      <c r="AM4" s="33" t="s">
        <v>44</v>
      </c>
      <c r="AN4" s="33" t="s">
        <v>45</v>
      </c>
      <c r="AO4" s="40" t="s">
        <v>46</v>
      </c>
      <c r="AP4" s="41" t="s">
        <v>47</v>
      </c>
    </row>
    <row r="5" spans="1:45" x14ac:dyDescent="0.2">
      <c r="A5" s="3" t="s">
        <v>2</v>
      </c>
      <c r="B5" s="13">
        <f>B6+B15+B23+B30</f>
        <v>140981.964782</v>
      </c>
      <c r="C5" s="13">
        <f t="shared" ref="C5:N5" si="0">C6+C15+C23+C30</f>
        <v>12422.554782000001</v>
      </c>
      <c r="D5" s="13">
        <f t="shared" si="0"/>
        <v>11588.000000000002</v>
      </c>
      <c r="E5" s="13">
        <f t="shared" si="0"/>
        <v>12960.099999999999</v>
      </c>
      <c r="F5" s="13">
        <f t="shared" si="0"/>
        <v>12531.180000000004</v>
      </c>
      <c r="G5" s="13">
        <f t="shared" si="0"/>
        <v>11816.29</v>
      </c>
      <c r="H5" s="13">
        <f t="shared" si="0"/>
        <v>10803.9</v>
      </c>
      <c r="I5" s="13">
        <f t="shared" si="0"/>
        <v>11156.23</v>
      </c>
      <c r="J5" s="13">
        <f t="shared" si="0"/>
        <v>11278.909999999994</v>
      </c>
      <c r="K5" s="13">
        <f t="shared" si="0"/>
        <v>11970.900000000005</v>
      </c>
      <c r="L5" s="13">
        <f t="shared" si="0"/>
        <v>11597.899999999991</v>
      </c>
      <c r="M5" s="13">
        <f t="shared" si="0"/>
        <v>11352.5</v>
      </c>
      <c r="N5" s="13">
        <f t="shared" si="0"/>
        <v>11503.500000000007</v>
      </c>
      <c r="O5" s="13">
        <f>O6+O15+O23+O30</f>
        <v>131131.56000000003</v>
      </c>
      <c r="P5" s="13">
        <f t="shared" ref="P5:X5" si="1">P6+P15+P23+P30</f>
        <v>10902.9</v>
      </c>
      <c r="Q5" s="13">
        <f t="shared" si="1"/>
        <v>10651.81</v>
      </c>
      <c r="R5" s="13">
        <f t="shared" si="1"/>
        <v>12065.6</v>
      </c>
      <c r="S5" s="13">
        <f t="shared" si="1"/>
        <v>12472.831</v>
      </c>
      <c r="T5" s="13">
        <f t="shared" si="1"/>
        <v>12032.868999999999</v>
      </c>
      <c r="U5" s="13">
        <f t="shared" si="1"/>
        <v>10618.19</v>
      </c>
      <c r="V5" s="13">
        <f t="shared" si="1"/>
        <v>10890.999999999998</v>
      </c>
      <c r="W5" s="13">
        <f t="shared" si="1"/>
        <v>10610.449999999999</v>
      </c>
      <c r="X5" s="13">
        <f t="shared" si="1"/>
        <v>10771.720000000005</v>
      </c>
      <c r="Y5" s="13">
        <f>Y6+Y15+Y23+Y30</f>
        <v>10681.6</v>
      </c>
      <c r="Z5" s="13">
        <f>Z6+Z15+Z23+Z30</f>
        <v>10391.130000000001</v>
      </c>
      <c r="AA5" s="13">
        <f>AA6+AA15+AA23+AA30</f>
        <v>9041.4599999999991</v>
      </c>
      <c r="AB5" s="13">
        <f>AB6+AB15+AB23+AB30</f>
        <v>12666.699999999999</v>
      </c>
      <c r="AC5" s="13">
        <f t="shared" ref="AC5:AK5" si="2">AC6+AC15+AC23+AC30</f>
        <v>12666.699999999999</v>
      </c>
      <c r="AD5" s="13">
        <f t="shared" si="2"/>
        <v>0</v>
      </c>
      <c r="AE5" s="13">
        <f t="shared" si="2"/>
        <v>0</v>
      </c>
      <c r="AF5" s="13">
        <f>AF6+AF15+AF23+AF30</f>
        <v>0</v>
      </c>
      <c r="AG5" s="13">
        <f t="shared" si="2"/>
        <v>0</v>
      </c>
      <c r="AH5" s="13">
        <f t="shared" si="2"/>
        <v>0</v>
      </c>
      <c r="AI5" s="13">
        <f t="shared" si="2"/>
        <v>0</v>
      </c>
      <c r="AJ5" s="13">
        <f t="shared" si="2"/>
        <v>0</v>
      </c>
      <c r="AK5" s="13">
        <f t="shared" si="2"/>
        <v>0</v>
      </c>
      <c r="AL5" s="13">
        <f>AL6+AL15+AL23+AL30</f>
        <v>0</v>
      </c>
      <c r="AM5" s="13">
        <f>AM6+AM15+AM23+AM30</f>
        <v>0</v>
      </c>
      <c r="AN5" s="13">
        <f>AN6+AN15+AN23+AN30</f>
        <v>0</v>
      </c>
      <c r="AO5" s="13">
        <f>AB5-P5</f>
        <v>1763.7999999999993</v>
      </c>
      <c r="AP5" s="28">
        <f>AO5/P5</f>
        <v>0.16177347311265805</v>
      </c>
      <c r="AQ5" s="29"/>
      <c r="AR5" s="31"/>
    </row>
    <row r="6" spans="1:45" x14ac:dyDescent="0.2">
      <c r="A6" s="4" t="s">
        <v>3</v>
      </c>
      <c r="B6" s="14">
        <f t="shared" ref="B6:M6" si="3">B7+B10+B13+B14</f>
        <v>116768.31</v>
      </c>
      <c r="C6" s="14">
        <f t="shared" si="3"/>
        <v>10606.400000000001</v>
      </c>
      <c r="D6" s="14">
        <f t="shared" si="3"/>
        <v>9707.4000000000015</v>
      </c>
      <c r="E6" s="14">
        <f t="shared" si="3"/>
        <v>10717.099999999999</v>
      </c>
      <c r="F6" s="14">
        <f t="shared" si="3"/>
        <v>11040.920000000002</v>
      </c>
      <c r="G6" s="14">
        <f t="shared" si="3"/>
        <v>9805.15</v>
      </c>
      <c r="H6" s="14">
        <f t="shared" si="3"/>
        <v>9141.5</v>
      </c>
      <c r="I6" s="14">
        <f t="shared" si="3"/>
        <v>9142.630000000001</v>
      </c>
      <c r="J6" s="14">
        <f t="shared" si="3"/>
        <v>9034.3099999999977</v>
      </c>
      <c r="K6" s="14">
        <f t="shared" si="3"/>
        <v>9776.100000000004</v>
      </c>
      <c r="L6" s="14">
        <f t="shared" si="3"/>
        <v>9583.8999999999924</v>
      </c>
      <c r="M6" s="14">
        <f t="shared" si="3"/>
        <v>9225.3999999999978</v>
      </c>
      <c r="N6" s="14">
        <f>N7+N10+N13+N14</f>
        <v>8987.5000000000073</v>
      </c>
      <c r="O6" s="14">
        <f>O7+O10+O13+O14</f>
        <v>101498.76000000001</v>
      </c>
      <c r="P6" s="14">
        <f t="shared" ref="P6:Z6" si="4">P7+P10+P13+P14</f>
        <v>8822.7000000000007</v>
      </c>
      <c r="Q6" s="14">
        <f t="shared" si="4"/>
        <v>8429.6099999999988</v>
      </c>
      <c r="R6" s="14">
        <f t="shared" si="4"/>
        <v>9691.2999999999993</v>
      </c>
      <c r="S6" s="14">
        <f t="shared" si="4"/>
        <v>9811.0299999999988</v>
      </c>
      <c r="T6" s="14">
        <f t="shared" si="4"/>
        <v>9493.2699999999986</v>
      </c>
      <c r="U6" s="14">
        <f t="shared" si="4"/>
        <v>8685.1800000000021</v>
      </c>
      <c r="V6" s="14">
        <f t="shared" si="4"/>
        <v>8551.7299999999977</v>
      </c>
      <c r="W6" s="14">
        <f t="shared" si="4"/>
        <v>7670.630000000001</v>
      </c>
      <c r="X6" s="14">
        <f t="shared" si="4"/>
        <v>8180.6200000000026</v>
      </c>
      <c r="Y6" s="14">
        <f t="shared" si="4"/>
        <v>8223.1999999999989</v>
      </c>
      <c r="Z6" s="14">
        <f t="shared" si="4"/>
        <v>7663.33</v>
      </c>
      <c r="AA6" s="14">
        <f>AA7+AA10+AA13+AA14</f>
        <v>6276.1600000000008</v>
      </c>
      <c r="AB6" s="14">
        <f t="shared" ref="AB6" si="5">AB7+AB10+AB13+AB14</f>
        <v>10243.1</v>
      </c>
      <c r="AC6" s="14">
        <f>AC7+AC10+AC13+AC14</f>
        <v>10243.1</v>
      </c>
      <c r="AD6" s="14">
        <f t="shared" ref="AD6:AM6" si="6">AD7+AD10+AD13+AD14</f>
        <v>0</v>
      </c>
      <c r="AE6" s="14">
        <f t="shared" si="6"/>
        <v>0</v>
      </c>
      <c r="AF6" s="14">
        <f>AF7+AF10+AF13+AF14</f>
        <v>0</v>
      </c>
      <c r="AG6" s="14">
        <f t="shared" si="6"/>
        <v>0</v>
      </c>
      <c r="AH6" s="14">
        <f t="shared" si="6"/>
        <v>0</v>
      </c>
      <c r="AI6" s="14">
        <f>AI7+AI10+AI13+AI14</f>
        <v>0</v>
      </c>
      <c r="AJ6" s="14">
        <f>AJ7+AJ10+AJ13+AJ14</f>
        <v>0</v>
      </c>
      <c r="AK6" s="14">
        <f t="shared" si="6"/>
        <v>0</v>
      </c>
      <c r="AL6" s="14">
        <f t="shared" si="6"/>
        <v>0</v>
      </c>
      <c r="AM6" s="14">
        <f t="shared" si="6"/>
        <v>0</v>
      </c>
      <c r="AN6" s="14">
        <f>AN7+AN10+AN13+AN14</f>
        <v>0</v>
      </c>
      <c r="AO6" s="14">
        <f t="shared" ref="AO6:AO36" si="7">AB6-P6</f>
        <v>1420.3999999999996</v>
      </c>
      <c r="AP6" s="26">
        <f t="shared" ref="AP6:AP36" si="8">AO6/P6</f>
        <v>0.16099380008387448</v>
      </c>
      <c r="AQ6" s="29"/>
      <c r="AR6" s="31"/>
    </row>
    <row r="7" spans="1:45" x14ac:dyDescent="0.2">
      <c r="A7" s="5" t="s">
        <v>4</v>
      </c>
      <c r="B7" s="16">
        <f>SUM(B8:B9)</f>
        <v>91735.9</v>
      </c>
      <c r="C7" s="16">
        <f>SUM(C8:C9)</f>
        <v>8251.5</v>
      </c>
      <c r="D7" s="16">
        <f t="shared" ref="D7:M7" si="9">SUM(D8:D9)</f>
        <v>7515.3000000000011</v>
      </c>
      <c r="E7" s="16">
        <f t="shared" si="9"/>
        <v>8250.1999999999989</v>
      </c>
      <c r="F7" s="16">
        <f t="shared" si="9"/>
        <v>8909.8000000000011</v>
      </c>
      <c r="G7" s="16">
        <f t="shared" si="9"/>
        <v>7937.1999999999989</v>
      </c>
      <c r="H7" s="16">
        <f t="shared" si="9"/>
        <v>6954</v>
      </c>
      <c r="I7" s="16">
        <f t="shared" si="9"/>
        <v>6902.0999999999985</v>
      </c>
      <c r="J7" s="16">
        <f t="shared" si="9"/>
        <v>6742.2999999999993</v>
      </c>
      <c r="K7" s="16">
        <f t="shared" si="9"/>
        <v>7967.2000000000044</v>
      </c>
      <c r="L7" s="16">
        <f t="shared" si="9"/>
        <v>8083.8999999999942</v>
      </c>
      <c r="M7" s="16">
        <f t="shared" si="9"/>
        <v>7373.8999999999978</v>
      </c>
      <c r="N7" s="16">
        <f t="shared" ref="N7:AA7" si="10">SUM(N8:N9)</f>
        <v>6848.5000000000073</v>
      </c>
      <c r="O7" s="16">
        <f>SUM(O8:O9)</f>
        <v>72779.960000000006</v>
      </c>
      <c r="P7" s="16">
        <f t="shared" si="10"/>
        <v>6351.2</v>
      </c>
      <c r="Q7" s="16">
        <f t="shared" si="10"/>
        <v>6170.3</v>
      </c>
      <c r="R7" s="16">
        <f t="shared" si="10"/>
        <v>6969.5</v>
      </c>
      <c r="S7" s="16">
        <f t="shared" si="10"/>
        <v>7066.76</v>
      </c>
      <c r="T7" s="16">
        <f t="shared" si="10"/>
        <v>6954.739999999998</v>
      </c>
      <c r="U7" s="16">
        <f t="shared" si="10"/>
        <v>6249.7100000000009</v>
      </c>
      <c r="V7" s="16">
        <f t="shared" si="10"/>
        <v>6002.8599999999988</v>
      </c>
      <c r="W7" s="16">
        <f t="shared" si="10"/>
        <v>5417.1500000000005</v>
      </c>
      <c r="X7" s="16">
        <f t="shared" si="10"/>
        <v>5960.3700000000026</v>
      </c>
      <c r="Y7" s="16">
        <f t="shared" si="10"/>
        <v>6119.4999999999964</v>
      </c>
      <c r="Z7" s="16">
        <f t="shared" si="10"/>
        <v>5459.4000000000015</v>
      </c>
      <c r="AA7" s="16">
        <f t="shared" si="10"/>
        <v>4058.4700000000012</v>
      </c>
      <c r="AB7" s="16">
        <f>SUM(AB8:AB9)</f>
        <v>7227</v>
      </c>
      <c r="AC7" s="16">
        <f>SUM(AC8:AC9)</f>
        <v>7227</v>
      </c>
      <c r="AD7" s="16">
        <f>SUM(AD8:AD9)</f>
        <v>0</v>
      </c>
      <c r="AE7" s="16">
        <f t="shared" ref="AE7:AM7" si="11">SUM(AE8:AE9)</f>
        <v>0</v>
      </c>
      <c r="AF7" s="16">
        <f>SUM(AF8:AF9)</f>
        <v>0</v>
      </c>
      <c r="AG7" s="16">
        <f t="shared" si="11"/>
        <v>0</v>
      </c>
      <c r="AH7" s="16">
        <f t="shared" si="11"/>
        <v>0</v>
      </c>
      <c r="AI7" s="16">
        <f t="shared" si="11"/>
        <v>0</v>
      </c>
      <c r="AJ7" s="16">
        <f>SUM(AJ8:AJ9)</f>
        <v>0</v>
      </c>
      <c r="AK7" s="16">
        <f t="shared" si="11"/>
        <v>0</v>
      </c>
      <c r="AL7" s="16">
        <f t="shared" si="11"/>
        <v>0</v>
      </c>
      <c r="AM7" s="16">
        <f t="shared" si="11"/>
        <v>0</v>
      </c>
      <c r="AN7" s="16">
        <f>SUM(AN8:AN9)</f>
        <v>0</v>
      </c>
      <c r="AO7" s="16">
        <f t="shared" si="7"/>
        <v>875.80000000000018</v>
      </c>
      <c r="AP7" s="27">
        <f t="shared" si="8"/>
        <v>0.13789520090691526</v>
      </c>
      <c r="AQ7" s="29"/>
      <c r="AR7" s="31"/>
    </row>
    <row r="8" spans="1:45" s="7" customFormat="1" x14ac:dyDescent="0.2">
      <c r="A8" s="6" t="s">
        <v>5</v>
      </c>
      <c r="B8" s="15">
        <f t="shared" ref="B8:B9" si="12">SUM(C8:N8)</f>
        <v>37214.400000000001</v>
      </c>
      <c r="C8" s="15">
        <v>2854.4</v>
      </c>
      <c r="D8" s="15">
        <v>3214.2000000000003</v>
      </c>
      <c r="E8" s="15">
        <v>3463.6000000000004</v>
      </c>
      <c r="F8" s="15">
        <v>3108.6999999999989</v>
      </c>
      <c r="G8" s="15">
        <v>3146.6000000000004</v>
      </c>
      <c r="H8" s="15">
        <v>3189.2000000000007</v>
      </c>
      <c r="I8" s="15">
        <v>3059.0999999999985</v>
      </c>
      <c r="J8" s="15">
        <v>3030.9000000000015</v>
      </c>
      <c r="K8" s="15">
        <v>3272.5</v>
      </c>
      <c r="L8" s="15">
        <v>3149.0999999999985</v>
      </c>
      <c r="M8" s="15">
        <v>2981.8999999999978</v>
      </c>
      <c r="N8" s="15">
        <v>2744.2000000000044</v>
      </c>
      <c r="O8" s="15">
        <f>SUM(P8:AA8)</f>
        <v>30426.1</v>
      </c>
      <c r="P8" s="15">
        <v>2657</v>
      </c>
      <c r="Q8" s="15">
        <v>2553.8000000000002</v>
      </c>
      <c r="R8" s="15">
        <v>3155.9999999999991</v>
      </c>
      <c r="S8" s="15">
        <v>2861.5300000000007</v>
      </c>
      <c r="T8" s="15">
        <v>2944.0699999999997</v>
      </c>
      <c r="U8" s="15">
        <v>2635.4499999999989</v>
      </c>
      <c r="V8" s="15">
        <v>2495.7000000000007</v>
      </c>
      <c r="W8" s="15">
        <v>2119.9500000000007</v>
      </c>
      <c r="X8" s="15">
        <v>2617.7999999999993</v>
      </c>
      <c r="Y8" s="15">
        <v>2497.2000000000007</v>
      </c>
      <c r="Z8" s="15">
        <v>2136</v>
      </c>
      <c r="AA8" s="15">
        <v>1751.5999999999985</v>
      </c>
      <c r="AB8" s="15">
        <f>SUM(AC8:AN8)</f>
        <v>3127.8</v>
      </c>
      <c r="AC8" s="15">
        <v>3127.8</v>
      </c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6">
        <f t="shared" si="7"/>
        <v>470.80000000000018</v>
      </c>
      <c r="AP8" s="27">
        <f t="shared" si="8"/>
        <v>0.17719232216785855</v>
      </c>
      <c r="AQ8" s="29"/>
      <c r="AR8" s="31"/>
    </row>
    <row r="9" spans="1:45" s="7" customFormat="1" x14ac:dyDescent="0.2">
      <c r="A9" s="6" t="s">
        <v>6</v>
      </c>
      <c r="B9" s="15">
        <f t="shared" si="12"/>
        <v>54521.5</v>
      </c>
      <c r="C9" s="15">
        <v>5397.1</v>
      </c>
      <c r="D9" s="15">
        <v>4301.1000000000004</v>
      </c>
      <c r="E9" s="15">
        <v>4786.5999999999985</v>
      </c>
      <c r="F9" s="15">
        <v>5801.1000000000022</v>
      </c>
      <c r="G9" s="15">
        <v>4790.5999999999985</v>
      </c>
      <c r="H9" s="15">
        <v>3764.7999999999993</v>
      </c>
      <c r="I9" s="15">
        <v>3843</v>
      </c>
      <c r="J9" s="15">
        <v>3711.3999999999978</v>
      </c>
      <c r="K9" s="15">
        <v>4694.7000000000044</v>
      </c>
      <c r="L9" s="15">
        <v>4934.7999999999956</v>
      </c>
      <c r="M9" s="15">
        <v>4392</v>
      </c>
      <c r="N9" s="15">
        <v>4104.3000000000029</v>
      </c>
      <c r="O9" s="15">
        <f>SUM(P9:AA9)</f>
        <v>42353.860000000008</v>
      </c>
      <c r="P9" s="16">
        <v>3694.2</v>
      </c>
      <c r="Q9" s="15">
        <v>3616.5</v>
      </c>
      <c r="R9" s="15">
        <v>3813.5000000000009</v>
      </c>
      <c r="S9" s="16">
        <v>4205.2299999999996</v>
      </c>
      <c r="T9" s="15">
        <v>4010.6699999999983</v>
      </c>
      <c r="U9" s="15">
        <v>3614.260000000002</v>
      </c>
      <c r="V9" s="15">
        <v>3507.1599999999985</v>
      </c>
      <c r="W9" s="15">
        <v>3297.2</v>
      </c>
      <c r="X9" s="15">
        <v>3342.5700000000033</v>
      </c>
      <c r="Y9" s="15">
        <v>3622.2999999999956</v>
      </c>
      <c r="Z9" s="15">
        <v>3323.4000000000015</v>
      </c>
      <c r="AA9" s="15">
        <v>2306.8700000000026</v>
      </c>
      <c r="AB9" s="15">
        <f>SUM(AC9:AN9)</f>
        <v>4099.2</v>
      </c>
      <c r="AC9" s="16">
        <v>4099.2</v>
      </c>
      <c r="AD9" s="15"/>
      <c r="AE9" s="15"/>
      <c r="AF9" s="16"/>
      <c r="AG9" s="15"/>
      <c r="AH9" s="15"/>
      <c r="AI9" s="15"/>
      <c r="AJ9" s="15"/>
      <c r="AK9" s="15"/>
      <c r="AL9" s="15"/>
      <c r="AM9" s="15"/>
      <c r="AN9" s="15"/>
      <c r="AO9" s="16">
        <f t="shared" si="7"/>
        <v>405</v>
      </c>
      <c r="AP9" s="27">
        <f t="shared" si="8"/>
        <v>0.10963131395159981</v>
      </c>
      <c r="AQ9" s="29"/>
      <c r="AR9" s="31"/>
    </row>
    <row r="10" spans="1:45" x14ac:dyDescent="0.2">
      <c r="A10" s="5" t="s">
        <v>7</v>
      </c>
      <c r="B10" s="16">
        <f>SUM(B11:B12)</f>
        <v>24205.200000000001</v>
      </c>
      <c r="C10" s="16">
        <f t="shared" ref="C10:N10" si="13">SUM(C11:C12)</f>
        <v>2301.6999999999998</v>
      </c>
      <c r="D10" s="16">
        <f t="shared" si="13"/>
        <v>2122.6999999999998</v>
      </c>
      <c r="E10" s="16">
        <f t="shared" si="13"/>
        <v>2403.4</v>
      </c>
      <c r="F10" s="16">
        <f t="shared" si="13"/>
        <v>2060.71</v>
      </c>
      <c r="G10" s="16">
        <f t="shared" si="13"/>
        <v>1775.69</v>
      </c>
      <c r="H10" s="16">
        <f t="shared" si="13"/>
        <v>2137.1</v>
      </c>
      <c r="I10" s="16">
        <f t="shared" si="13"/>
        <v>2174.6000000000013</v>
      </c>
      <c r="J10" s="16">
        <f t="shared" si="13"/>
        <v>2236.2999999999993</v>
      </c>
      <c r="K10" s="16">
        <f t="shared" si="13"/>
        <v>1774.8999999999996</v>
      </c>
      <c r="L10" s="16">
        <f t="shared" si="13"/>
        <v>1396.8000000000002</v>
      </c>
      <c r="M10" s="16">
        <f t="shared" si="13"/>
        <v>1789.4000000000012</v>
      </c>
      <c r="N10" s="16">
        <f t="shared" si="13"/>
        <v>2031.8999999999992</v>
      </c>
      <c r="O10" s="16">
        <f>SUM(O11:O12)</f>
        <v>27784.89</v>
      </c>
      <c r="P10" s="16">
        <f t="shared" ref="P10:X10" si="14">SUM(P11:P12)</f>
        <v>2379.8000000000002</v>
      </c>
      <c r="Q10" s="16">
        <f t="shared" si="14"/>
        <v>2184.6</v>
      </c>
      <c r="R10" s="16">
        <f t="shared" si="14"/>
        <v>2614.5</v>
      </c>
      <c r="S10" s="16">
        <f t="shared" si="14"/>
        <v>2672.2</v>
      </c>
      <c r="T10" s="16">
        <f t="shared" si="14"/>
        <v>2460.2000000000007</v>
      </c>
      <c r="U10" s="16">
        <f t="shared" si="14"/>
        <v>2345.62</v>
      </c>
      <c r="V10" s="16">
        <f t="shared" si="14"/>
        <v>2441.8799999999997</v>
      </c>
      <c r="W10" s="16">
        <f t="shared" si="14"/>
        <v>2160.2200000000003</v>
      </c>
      <c r="X10" s="16">
        <f t="shared" si="14"/>
        <v>2161.0500000000002</v>
      </c>
      <c r="Y10" s="16">
        <f>SUM(Y11:Y12)</f>
        <v>2058.8000000000011</v>
      </c>
      <c r="Z10" s="16">
        <f>SUM(Z11:Z12)</f>
        <v>2155.429999999998</v>
      </c>
      <c r="AA10" s="16">
        <f>SUM(AA11:AA12)</f>
        <v>2150.5899999999992</v>
      </c>
      <c r="AB10" s="35">
        <f>SUM(AB11:AB12)</f>
        <v>2970.7</v>
      </c>
      <c r="AC10" s="16">
        <f>SUM(AC11:AC12)</f>
        <v>2970.7</v>
      </c>
      <c r="AD10" s="16">
        <f t="shared" ref="AD10:AN10" si="15">SUM(AD11:AD12)</f>
        <v>0</v>
      </c>
      <c r="AE10" s="16">
        <f t="shared" si="15"/>
        <v>0</v>
      </c>
      <c r="AF10" s="16">
        <f>SUM(AF11:AF12)</f>
        <v>0</v>
      </c>
      <c r="AG10" s="16">
        <f t="shared" si="15"/>
        <v>0</v>
      </c>
      <c r="AH10" s="16">
        <f t="shared" si="15"/>
        <v>0</v>
      </c>
      <c r="AI10" s="16">
        <f>SUM(AI11:AI12)</f>
        <v>0</v>
      </c>
      <c r="AJ10" s="16">
        <f>SUM(AJ11:AJ12)</f>
        <v>0</v>
      </c>
      <c r="AK10" s="16">
        <f t="shared" si="15"/>
        <v>0</v>
      </c>
      <c r="AL10" s="16">
        <f>SUM(AL11:AL12)</f>
        <v>0</v>
      </c>
      <c r="AM10" s="16">
        <f t="shared" si="15"/>
        <v>0</v>
      </c>
      <c r="AN10" s="16">
        <f t="shared" si="15"/>
        <v>0</v>
      </c>
      <c r="AO10" s="16">
        <f t="shared" si="7"/>
        <v>590.89999999999964</v>
      </c>
      <c r="AP10" s="27">
        <f t="shared" si="8"/>
        <v>0.24829817631733742</v>
      </c>
      <c r="AQ10" s="29"/>
      <c r="AR10" s="31"/>
    </row>
    <row r="11" spans="1:45" s="7" customFormat="1" x14ac:dyDescent="0.2">
      <c r="A11" s="6" t="s">
        <v>8</v>
      </c>
      <c r="B11" s="15">
        <f t="shared" ref="B11:B14" si="16">SUM(C11:N11)</f>
        <v>14772.300000000001</v>
      </c>
      <c r="C11" s="15">
        <v>1577.3</v>
      </c>
      <c r="D11" s="15">
        <v>1353.5</v>
      </c>
      <c r="E11" s="15">
        <v>1593.1000000000001</v>
      </c>
      <c r="F11" s="15">
        <v>1358</v>
      </c>
      <c r="G11" s="15">
        <v>1147.6000000000001</v>
      </c>
      <c r="H11" s="15">
        <v>1290.8</v>
      </c>
      <c r="I11" s="15">
        <v>1258.7000000000005</v>
      </c>
      <c r="J11" s="15">
        <v>1351.3999999999999</v>
      </c>
      <c r="K11" s="15">
        <v>987.99999999999977</v>
      </c>
      <c r="L11" s="15">
        <v>652.9000000000002</v>
      </c>
      <c r="M11" s="15">
        <v>950.90000000000009</v>
      </c>
      <c r="N11" s="15">
        <v>1250.0999999999999</v>
      </c>
      <c r="O11" s="15">
        <f t="shared" ref="O11:O29" si="17">SUM(P11:AA11)</f>
        <v>16406.7</v>
      </c>
      <c r="P11" s="15">
        <v>1404.1</v>
      </c>
      <c r="Q11" s="15">
        <v>1272.1999999999998</v>
      </c>
      <c r="R11" s="15">
        <v>1710.8</v>
      </c>
      <c r="S11" s="15">
        <v>1657.0499999999997</v>
      </c>
      <c r="T11" s="15">
        <v>1468.5500000000002</v>
      </c>
      <c r="U11" s="15">
        <v>1380.3799999999999</v>
      </c>
      <c r="V11" s="15">
        <v>1476.0900000000001</v>
      </c>
      <c r="W11" s="15">
        <v>1302.0300000000004</v>
      </c>
      <c r="X11" s="15">
        <v>1208.3999999999999</v>
      </c>
      <c r="Y11" s="15">
        <v>1234.2000000000003</v>
      </c>
      <c r="Z11" s="15">
        <v>1186.9999999999995</v>
      </c>
      <c r="AA11" s="15">
        <v>1105.8999999999994</v>
      </c>
      <c r="AB11" s="15">
        <f t="shared" ref="AB11:AB14" si="18">SUM(AC11:AN11)</f>
        <v>1662.5</v>
      </c>
      <c r="AC11" s="15">
        <v>1662.5</v>
      </c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6">
        <f t="shared" si="7"/>
        <v>258.40000000000009</v>
      </c>
      <c r="AP11" s="27">
        <f t="shared" si="8"/>
        <v>0.18403247631935055</v>
      </c>
      <c r="AQ11" s="29"/>
      <c r="AR11" s="31"/>
      <c r="AS11" s="34"/>
    </row>
    <row r="12" spans="1:45" s="7" customFormat="1" x14ac:dyDescent="0.2">
      <c r="A12" s="6" t="s">
        <v>9</v>
      </c>
      <c r="B12" s="15">
        <f t="shared" si="16"/>
        <v>9432.9</v>
      </c>
      <c r="C12" s="15">
        <v>724.4</v>
      </c>
      <c r="D12" s="15">
        <v>769.2</v>
      </c>
      <c r="E12" s="15">
        <v>810.3</v>
      </c>
      <c r="F12" s="15">
        <v>702.70999999999992</v>
      </c>
      <c r="G12" s="15">
        <v>628.08999999999992</v>
      </c>
      <c r="H12" s="15">
        <v>846.29999999999984</v>
      </c>
      <c r="I12" s="15">
        <v>915.90000000000077</v>
      </c>
      <c r="J12" s="15">
        <v>884.89999999999941</v>
      </c>
      <c r="K12" s="15">
        <v>786.9</v>
      </c>
      <c r="L12" s="15">
        <v>743.89999999999986</v>
      </c>
      <c r="M12" s="15">
        <v>838.50000000000114</v>
      </c>
      <c r="N12" s="15">
        <v>781.79999999999927</v>
      </c>
      <c r="O12" s="15">
        <f t="shared" si="17"/>
        <v>11378.189999999999</v>
      </c>
      <c r="P12" s="15">
        <v>975.7</v>
      </c>
      <c r="Q12" s="15">
        <v>912.40000000000009</v>
      </c>
      <c r="R12" s="15">
        <v>903.69999999999982</v>
      </c>
      <c r="S12" s="15">
        <v>1015.15</v>
      </c>
      <c r="T12" s="15">
        <v>991.65000000000043</v>
      </c>
      <c r="U12" s="15">
        <v>965.24</v>
      </c>
      <c r="V12" s="15">
        <v>965.78999999999962</v>
      </c>
      <c r="W12" s="15">
        <v>858.19</v>
      </c>
      <c r="X12" s="15">
        <v>952.65000000000032</v>
      </c>
      <c r="Y12" s="15">
        <v>824.6000000000007</v>
      </c>
      <c r="Z12" s="15">
        <v>968.42999999999859</v>
      </c>
      <c r="AA12" s="15">
        <v>1044.6899999999998</v>
      </c>
      <c r="AB12" s="15">
        <f t="shared" si="18"/>
        <v>1308.2</v>
      </c>
      <c r="AC12" s="15">
        <v>1308.2</v>
      </c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6">
        <f t="shared" si="7"/>
        <v>332.5</v>
      </c>
      <c r="AP12" s="27">
        <f t="shared" si="8"/>
        <v>0.34078097775955724</v>
      </c>
      <c r="AQ12" s="29"/>
      <c r="AR12" s="31"/>
      <c r="AS12" s="34"/>
    </row>
    <row r="13" spans="1:45" x14ac:dyDescent="0.2">
      <c r="A13" s="5" t="s">
        <v>10</v>
      </c>
      <c r="B13" s="30">
        <f t="shared" si="16"/>
        <v>632.71</v>
      </c>
      <c r="C13" s="16">
        <v>32.6</v>
      </c>
      <c r="D13" s="16">
        <v>63.2</v>
      </c>
      <c r="E13" s="16">
        <v>45.2</v>
      </c>
      <c r="F13" s="16">
        <v>49.41</v>
      </c>
      <c r="G13" s="16">
        <v>65.859999999999985</v>
      </c>
      <c r="H13" s="16">
        <v>39.300000000000011</v>
      </c>
      <c r="I13" s="16">
        <v>58.329999999999984</v>
      </c>
      <c r="J13" s="16">
        <v>55.710000000000036</v>
      </c>
      <c r="K13" s="16">
        <v>25</v>
      </c>
      <c r="L13" s="16">
        <v>70.799999999999955</v>
      </c>
      <c r="M13" s="16">
        <v>44.800000000000068</v>
      </c>
      <c r="N13" s="16">
        <v>82.5</v>
      </c>
      <c r="O13" s="15">
        <f t="shared" si="17"/>
        <v>644.20000000000005</v>
      </c>
      <c r="P13" s="16">
        <v>55</v>
      </c>
      <c r="Q13" s="16">
        <v>48.3</v>
      </c>
      <c r="R13" s="16">
        <v>64.500000000000014</v>
      </c>
      <c r="S13" s="16">
        <v>48</v>
      </c>
      <c r="T13" s="16">
        <v>55</v>
      </c>
      <c r="U13" s="16">
        <v>54.979999999999961</v>
      </c>
      <c r="V13" s="16">
        <v>81.190000000000055</v>
      </c>
      <c r="W13" s="16">
        <v>75.42999999999995</v>
      </c>
      <c r="X13" s="16">
        <v>51.200000000000045</v>
      </c>
      <c r="Y13" s="16">
        <v>31.199999999999932</v>
      </c>
      <c r="Z13" s="16">
        <v>36.300000000000068</v>
      </c>
      <c r="AA13" s="16">
        <v>43.100000000000023</v>
      </c>
      <c r="AB13" s="15">
        <f t="shared" si="18"/>
        <v>33</v>
      </c>
      <c r="AC13" s="16">
        <v>33</v>
      </c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>
        <f t="shared" si="7"/>
        <v>-22</v>
      </c>
      <c r="AP13" s="27">
        <f t="shared" si="8"/>
        <v>-0.4</v>
      </c>
      <c r="AQ13" s="29"/>
      <c r="AR13" s="31"/>
    </row>
    <row r="14" spans="1:45" x14ac:dyDescent="0.2">
      <c r="A14" s="5" t="s">
        <v>11</v>
      </c>
      <c r="B14" s="30">
        <f t="shared" si="16"/>
        <v>194.5</v>
      </c>
      <c r="C14" s="16">
        <v>20.6</v>
      </c>
      <c r="D14" s="16">
        <v>6.2</v>
      </c>
      <c r="E14" s="16">
        <v>18.3</v>
      </c>
      <c r="F14" s="16">
        <v>20.999999999999993</v>
      </c>
      <c r="G14" s="16">
        <v>26.400000000000006</v>
      </c>
      <c r="H14" s="16">
        <v>11.099999999999994</v>
      </c>
      <c r="I14" s="16">
        <v>7.6000000000000085</v>
      </c>
      <c r="J14" s="16">
        <v>0</v>
      </c>
      <c r="K14" s="16">
        <v>9</v>
      </c>
      <c r="L14" s="16">
        <v>32.399999999999991</v>
      </c>
      <c r="M14" s="16">
        <v>17.300000000000011</v>
      </c>
      <c r="N14" s="16">
        <v>24.599999999999994</v>
      </c>
      <c r="O14" s="15">
        <f t="shared" si="17"/>
        <v>289.71000000000004</v>
      </c>
      <c r="P14" s="16">
        <v>36.700000000000003</v>
      </c>
      <c r="Q14" s="16">
        <v>26.410000000000004</v>
      </c>
      <c r="R14" s="16">
        <v>42.800000000000004</v>
      </c>
      <c r="S14" s="16">
        <v>24.069999999999993</v>
      </c>
      <c r="T14" s="16">
        <v>23.330000000000013</v>
      </c>
      <c r="U14" s="16">
        <v>34.869999999999976</v>
      </c>
      <c r="V14" s="16">
        <v>25.800000000000011</v>
      </c>
      <c r="W14" s="16">
        <v>17.830000000000013</v>
      </c>
      <c r="X14" s="16">
        <v>8</v>
      </c>
      <c r="Y14" s="16">
        <v>13.699999999999989</v>
      </c>
      <c r="Z14" s="16">
        <v>12.199999999999989</v>
      </c>
      <c r="AA14" s="16">
        <v>24</v>
      </c>
      <c r="AB14" s="15">
        <f t="shared" si="18"/>
        <v>12.4</v>
      </c>
      <c r="AC14" s="16">
        <v>12.4</v>
      </c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>
        <f t="shared" si="7"/>
        <v>-24.300000000000004</v>
      </c>
      <c r="AP14" s="27">
        <f t="shared" si="8"/>
        <v>-0.66212534059945516</v>
      </c>
      <c r="AQ14" s="29"/>
      <c r="AR14" s="31"/>
    </row>
    <row r="15" spans="1:45" x14ac:dyDescent="0.2">
      <c r="A15" s="4" t="s">
        <v>12</v>
      </c>
      <c r="B15" s="14">
        <f t="shared" ref="B15:O15" si="19">SUM(B16:B22)</f>
        <v>8818.9</v>
      </c>
      <c r="C15" s="14">
        <f t="shared" si="19"/>
        <v>439.79999999999995</v>
      </c>
      <c r="D15" s="14">
        <f t="shared" si="19"/>
        <v>485.1</v>
      </c>
      <c r="E15" s="14">
        <f t="shared" si="19"/>
        <v>676.10000000000014</v>
      </c>
      <c r="F15" s="14">
        <f t="shared" si="19"/>
        <v>332.69999999999993</v>
      </c>
      <c r="G15" s="14">
        <f t="shared" si="19"/>
        <v>683.2</v>
      </c>
      <c r="H15" s="14">
        <f t="shared" si="19"/>
        <v>407.7999999999999</v>
      </c>
      <c r="I15" s="14">
        <f t="shared" si="19"/>
        <v>869.30000000000007</v>
      </c>
      <c r="J15" s="14">
        <f t="shared" si="19"/>
        <v>1061.5999999999995</v>
      </c>
      <c r="K15" s="14">
        <f t="shared" si="19"/>
        <v>923.8000000000003</v>
      </c>
      <c r="L15" s="14">
        <f t="shared" si="19"/>
        <v>966.29999999999984</v>
      </c>
      <c r="M15" s="14">
        <f t="shared" si="19"/>
        <v>797.19999999999982</v>
      </c>
      <c r="N15" s="14">
        <f t="shared" si="19"/>
        <v>1176</v>
      </c>
      <c r="O15" s="14">
        <f t="shared" si="19"/>
        <v>12331.27</v>
      </c>
      <c r="P15" s="14">
        <f>SUM(P16:P22)</f>
        <v>730.3</v>
      </c>
      <c r="Q15" s="14">
        <f t="shared" ref="Q15:V15" si="20">SUM(Q16:Q22)</f>
        <v>806.17000000000007</v>
      </c>
      <c r="R15" s="14">
        <f t="shared" si="20"/>
        <v>869.09999999999991</v>
      </c>
      <c r="S15" s="14">
        <f t="shared" si="20"/>
        <v>1146</v>
      </c>
      <c r="T15" s="14">
        <f t="shared" si="20"/>
        <v>836.50000000000045</v>
      </c>
      <c r="U15" s="14">
        <f t="shared" si="20"/>
        <v>533.80999999999983</v>
      </c>
      <c r="V15" s="14">
        <f t="shared" si="20"/>
        <v>950.92000000000007</v>
      </c>
      <c r="W15" s="14">
        <f t="shared" ref="W15:AE15" si="21">SUM(W16:W22)</f>
        <v>1420.3699999999994</v>
      </c>
      <c r="X15" s="14">
        <f t="shared" si="21"/>
        <v>1356.9000000000005</v>
      </c>
      <c r="Y15" s="14">
        <f t="shared" si="21"/>
        <v>1139</v>
      </c>
      <c r="Z15" s="14">
        <f t="shared" si="21"/>
        <v>1259.7</v>
      </c>
      <c r="AA15" s="14">
        <f t="shared" si="21"/>
        <v>1282.5000000000002</v>
      </c>
      <c r="AB15" s="14">
        <f t="shared" ref="AB15" si="22">SUM(AB16:AB22)</f>
        <v>963.3</v>
      </c>
      <c r="AC15" s="14">
        <f t="shared" si="21"/>
        <v>963.3</v>
      </c>
      <c r="AD15" s="14">
        <f t="shared" si="21"/>
        <v>0</v>
      </c>
      <c r="AE15" s="14">
        <f t="shared" si="21"/>
        <v>0</v>
      </c>
      <c r="AF15" s="14">
        <f t="shared" ref="AF15:AN15" si="23">SUM(AF16:AF22)</f>
        <v>0</v>
      </c>
      <c r="AG15" s="14">
        <f t="shared" si="23"/>
        <v>0</v>
      </c>
      <c r="AH15" s="14">
        <f t="shared" si="23"/>
        <v>0</v>
      </c>
      <c r="AI15" s="14">
        <f t="shared" si="23"/>
        <v>0</v>
      </c>
      <c r="AJ15" s="14">
        <f t="shared" si="23"/>
        <v>0</v>
      </c>
      <c r="AK15" s="14">
        <f t="shared" si="23"/>
        <v>0</v>
      </c>
      <c r="AL15" s="14">
        <f t="shared" si="23"/>
        <v>0</v>
      </c>
      <c r="AM15" s="14">
        <f t="shared" si="23"/>
        <v>0</v>
      </c>
      <c r="AN15" s="14">
        <f t="shared" si="23"/>
        <v>0</v>
      </c>
      <c r="AO15" s="14">
        <f t="shared" si="7"/>
        <v>233</v>
      </c>
      <c r="AP15" s="26">
        <f t="shared" si="8"/>
        <v>0.31904696699986307</v>
      </c>
      <c r="AQ15" s="29"/>
      <c r="AR15" s="31"/>
    </row>
    <row r="16" spans="1:45" x14ac:dyDescent="0.2">
      <c r="A16" s="5" t="s">
        <v>13</v>
      </c>
      <c r="B16" s="30">
        <f>SUM(C16:N16)</f>
        <v>4065.6</v>
      </c>
      <c r="C16" s="16">
        <v>41.2</v>
      </c>
      <c r="D16" s="16">
        <v>26.2</v>
      </c>
      <c r="E16" s="16">
        <v>86.699999999999989</v>
      </c>
      <c r="F16" s="16">
        <v>19</v>
      </c>
      <c r="G16" s="16">
        <v>193</v>
      </c>
      <c r="H16" s="16">
        <v>111.79999999999995</v>
      </c>
      <c r="I16" s="16">
        <v>334.3</v>
      </c>
      <c r="J16" s="16">
        <v>787.39999999999986</v>
      </c>
      <c r="K16" s="16">
        <v>693.40000000000009</v>
      </c>
      <c r="L16" s="16">
        <v>655.89999999999986</v>
      </c>
      <c r="M16" s="16">
        <v>447.79999999999995</v>
      </c>
      <c r="N16" s="16">
        <v>668.90000000000009</v>
      </c>
      <c r="O16" s="30">
        <f t="shared" si="17"/>
        <v>7434.7999999999993</v>
      </c>
      <c r="P16" s="16">
        <v>377.7</v>
      </c>
      <c r="Q16" s="16">
        <v>472.90000000000003</v>
      </c>
      <c r="R16" s="16">
        <v>601.5</v>
      </c>
      <c r="S16" s="16">
        <v>653.08999999999992</v>
      </c>
      <c r="T16" s="16">
        <v>397.4100000000002</v>
      </c>
      <c r="U16" s="16">
        <v>37.429999999999836</v>
      </c>
      <c r="V16" s="16">
        <v>549.61000000000013</v>
      </c>
      <c r="W16" s="16">
        <v>984.65999999999963</v>
      </c>
      <c r="X16" s="16">
        <v>962.40000000000055</v>
      </c>
      <c r="Y16" s="16">
        <v>794.09999999999991</v>
      </c>
      <c r="Z16" s="16">
        <v>794.09999999999991</v>
      </c>
      <c r="AA16" s="16">
        <v>809.90000000000009</v>
      </c>
      <c r="AB16" s="30">
        <f t="shared" ref="AB16:AB22" si="24">SUM(AC16:AN16)</f>
        <v>513.4</v>
      </c>
      <c r="AC16" s="16">
        <v>513.4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>
        <f t="shared" si="7"/>
        <v>135.69999999999999</v>
      </c>
      <c r="AP16" s="27">
        <f t="shared" si="8"/>
        <v>0.35927985173418053</v>
      </c>
      <c r="AQ16" s="29"/>
      <c r="AR16" s="31"/>
    </row>
    <row r="17" spans="1:44" x14ac:dyDescent="0.2">
      <c r="A17" s="5" t="s">
        <v>14</v>
      </c>
      <c r="B17" s="30">
        <f t="shared" ref="B17:B29" si="25">SUM(C17:N17)</f>
        <v>835</v>
      </c>
      <c r="C17" s="16">
        <v>75.099999999999994</v>
      </c>
      <c r="D17" s="16">
        <v>101.5</v>
      </c>
      <c r="E17" s="16">
        <v>81.700000000000017</v>
      </c>
      <c r="F17" s="16">
        <v>41.599999999999966</v>
      </c>
      <c r="G17" s="16">
        <v>83</v>
      </c>
      <c r="H17" s="16">
        <v>60.800000000000011</v>
      </c>
      <c r="I17" s="16">
        <v>59.199999999999989</v>
      </c>
      <c r="J17" s="16">
        <v>38.600000000000023</v>
      </c>
      <c r="K17" s="16">
        <v>53.399999999999977</v>
      </c>
      <c r="L17" s="16">
        <v>52</v>
      </c>
      <c r="M17" s="16">
        <v>104.5</v>
      </c>
      <c r="N17" s="16">
        <v>83.600000000000023</v>
      </c>
      <c r="O17" s="30">
        <f t="shared" si="17"/>
        <v>794.13000000000011</v>
      </c>
      <c r="P17" s="16">
        <v>54.4</v>
      </c>
      <c r="Q17" s="16">
        <v>53.13</v>
      </c>
      <c r="R17" s="16">
        <v>23.900000000000006</v>
      </c>
      <c r="S17" s="16">
        <v>22.75</v>
      </c>
      <c r="T17" s="16">
        <v>98.85</v>
      </c>
      <c r="U17" s="16">
        <v>82.699999999999989</v>
      </c>
      <c r="V17" s="16">
        <v>31.579999999999984</v>
      </c>
      <c r="W17" s="16">
        <v>80.720000000000027</v>
      </c>
      <c r="X17" s="16">
        <v>42.199999999999989</v>
      </c>
      <c r="Y17" s="16">
        <v>97.900000000000034</v>
      </c>
      <c r="Z17" s="16">
        <v>84.100000000000023</v>
      </c>
      <c r="AA17" s="16">
        <v>121.89999999999998</v>
      </c>
      <c r="AB17" s="30">
        <f t="shared" si="24"/>
        <v>117.6</v>
      </c>
      <c r="AC17" s="16">
        <v>117.6</v>
      </c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>
        <f t="shared" si="7"/>
        <v>63.199999999999996</v>
      </c>
      <c r="AP17" s="27">
        <f t="shared" si="8"/>
        <v>1.1617647058823528</v>
      </c>
      <c r="AQ17" s="29"/>
      <c r="AR17" s="31"/>
    </row>
    <row r="18" spans="1:44" x14ac:dyDescent="0.2">
      <c r="A18" s="5" t="s">
        <v>15</v>
      </c>
      <c r="B18" s="30">
        <f t="shared" si="25"/>
        <v>847.5</v>
      </c>
      <c r="C18" s="16">
        <v>31.3</v>
      </c>
      <c r="D18" s="16">
        <v>62.4</v>
      </c>
      <c r="E18" s="16">
        <v>148.10000000000002</v>
      </c>
      <c r="F18" s="16">
        <v>77.699999999999989</v>
      </c>
      <c r="G18" s="16">
        <v>118.39999999999998</v>
      </c>
      <c r="H18" s="16">
        <v>23.5</v>
      </c>
      <c r="I18" s="16">
        <v>104</v>
      </c>
      <c r="J18" s="16">
        <v>70.100000000000023</v>
      </c>
      <c r="K18" s="16">
        <v>24.899999999999977</v>
      </c>
      <c r="L18" s="16">
        <v>64.100000000000023</v>
      </c>
      <c r="M18" s="16">
        <v>23.899999999999977</v>
      </c>
      <c r="N18" s="16">
        <v>99.100000000000023</v>
      </c>
      <c r="O18" s="30">
        <f t="shared" si="17"/>
        <v>1169.8800000000001</v>
      </c>
      <c r="P18" s="16">
        <v>85.1</v>
      </c>
      <c r="Q18" s="16">
        <v>111.28</v>
      </c>
      <c r="R18" s="16">
        <v>138.79999999999998</v>
      </c>
      <c r="S18" s="16">
        <v>136.09000000000003</v>
      </c>
      <c r="T18" s="16">
        <v>92.20999999999998</v>
      </c>
      <c r="U18" s="16">
        <v>106.52999999999997</v>
      </c>
      <c r="V18" s="16">
        <v>45.430000000000064</v>
      </c>
      <c r="W18" s="16">
        <v>52.639999999999986</v>
      </c>
      <c r="X18" s="16">
        <v>74.799999999999955</v>
      </c>
      <c r="Y18" s="16">
        <v>72.300000000000068</v>
      </c>
      <c r="Z18" s="16">
        <v>87.699999999999932</v>
      </c>
      <c r="AA18" s="16">
        <v>167.00000000000011</v>
      </c>
      <c r="AB18" s="30">
        <f t="shared" si="24"/>
        <v>107.9</v>
      </c>
      <c r="AC18" s="16">
        <v>107.9</v>
      </c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>
        <f t="shared" si="7"/>
        <v>22.800000000000011</v>
      </c>
      <c r="AP18" s="27">
        <f t="shared" si="8"/>
        <v>0.26792009400705069</v>
      </c>
      <c r="AQ18" s="29"/>
      <c r="AR18" s="31"/>
    </row>
    <row r="19" spans="1:44" x14ac:dyDescent="0.2">
      <c r="A19" s="5" t="s">
        <v>16</v>
      </c>
      <c r="B19" s="30">
        <f t="shared" si="25"/>
        <v>1944</v>
      </c>
      <c r="C19" s="16">
        <v>184.7</v>
      </c>
      <c r="D19" s="16">
        <v>180</v>
      </c>
      <c r="E19" s="16">
        <v>209.90000000000003</v>
      </c>
      <c r="F19" s="16">
        <v>114</v>
      </c>
      <c r="G19" s="16">
        <v>190.5</v>
      </c>
      <c r="H19" s="16">
        <v>127.89999999999993</v>
      </c>
      <c r="I19" s="16">
        <v>280.7000000000001</v>
      </c>
      <c r="J19" s="16">
        <v>105.49999999999982</v>
      </c>
      <c r="K19" s="16">
        <v>99.300000000000182</v>
      </c>
      <c r="L19" s="16">
        <v>141.49999999999994</v>
      </c>
      <c r="M19" s="16">
        <v>140.89999999999992</v>
      </c>
      <c r="N19" s="16">
        <v>169.10000000000014</v>
      </c>
      <c r="O19" s="30">
        <f t="shared" si="17"/>
        <v>1692.9799999999998</v>
      </c>
      <c r="P19" s="16">
        <v>166.5</v>
      </c>
      <c r="Q19" s="16">
        <v>103.57999999999998</v>
      </c>
      <c r="R19" s="16">
        <v>53</v>
      </c>
      <c r="S19" s="16">
        <v>227.59999999999997</v>
      </c>
      <c r="T19" s="16">
        <v>123.10000000000009</v>
      </c>
      <c r="U19" s="16">
        <v>218.18</v>
      </c>
      <c r="V19" s="16">
        <v>135.23999999999995</v>
      </c>
      <c r="W19" s="16">
        <v>182.98000000000008</v>
      </c>
      <c r="X19" s="16">
        <v>174.6</v>
      </c>
      <c r="Y19" s="16">
        <v>103.99999999999983</v>
      </c>
      <c r="Z19" s="16">
        <v>137.5</v>
      </c>
      <c r="AA19" s="16">
        <v>66.700000000000045</v>
      </c>
      <c r="AB19" s="30">
        <f t="shared" si="24"/>
        <v>60.6</v>
      </c>
      <c r="AC19" s="16">
        <v>60.6</v>
      </c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>
        <f t="shared" si="7"/>
        <v>-105.9</v>
      </c>
      <c r="AP19" s="27">
        <f t="shared" si="8"/>
        <v>-0.63603603603603609</v>
      </c>
      <c r="AQ19" s="29"/>
      <c r="AR19" s="31"/>
    </row>
    <row r="20" spans="1:44" x14ac:dyDescent="0.2">
      <c r="A20" s="5" t="s">
        <v>17</v>
      </c>
      <c r="B20" s="30">
        <f t="shared" si="25"/>
        <v>9.1999999999999993</v>
      </c>
      <c r="C20" s="16">
        <v>0</v>
      </c>
      <c r="D20" s="16">
        <v>0</v>
      </c>
      <c r="E20" s="16">
        <v>2.6</v>
      </c>
      <c r="F20" s="16">
        <v>0</v>
      </c>
      <c r="G20" s="16">
        <v>0</v>
      </c>
      <c r="H20" s="16">
        <v>0</v>
      </c>
      <c r="I20" s="16">
        <v>0</v>
      </c>
      <c r="J20" s="16">
        <v>2.8000000000000003</v>
      </c>
      <c r="K20" s="16">
        <v>0</v>
      </c>
      <c r="L20" s="16">
        <v>0</v>
      </c>
      <c r="M20" s="16">
        <v>0</v>
      </c>
      <c r="N20" s="16">
        <v>3.7999999999999989</v>
      </c>
      <c r="O20" s="30">
        <f t="shared" si="17"/>
        <v>0</v>
      </c>
      <c r="P20" s="16">
        <v>0</v>
      </c>
      <c r="Q20" s="16"/>
      <c r="R20" s="16">
        <v>0</v>
      </c>
      <c r="S20" s="16">
        <v>0</v>
      </c>
      <c r="T20" s="16">
        <v>0</v>
      </c>
      <c r="U20" s="16" t="s">
        <v>0</v>
      </c>
      <c r="V20" s="16">
        <v>0</v>
      </c>
      <c r="W20" s="16">
        <v>0</v>
      </c>
      <c r="X20" s="16"/>
      <c r="Y20" s="16">
        <v>0</v>
      </c>
      <c r="Z20" s="16" t="s">
        <v>0</v>
      </c>
      <c r="AA20" s="16" t="s">
        <v>0</v>
      </c>
      <c r="AB20" s="30">
        <f t="shared" si="24"/>
        <v>0</v>
      </c>
      <c r="AC20" s="16">
        <v>0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>
        <f t="shared" si="7"/>
        <v>0</v>
      </c>
      <c r="AP20" s="27" t="e">
        <f t="shared" si="8"/>
        <v>#DIV/0!</v>
      </c>
      <c r="AQ20" s="29"/>
      <c r="AR20" s="31"/>
    </row>
    <row r="21" spans="1:44" x14ac:dyDescent="0.2">
      <c r="A21" s="5" t="s">
        <v>18</v>
      </c>
      <c r="B21" s="30">
        <f t="shared" si="25"/>
        <v>214.80000000000004</v>
      </c>
      <c r="C21" s="16">
        <v>16.899999999999999</v>
      </c>
      <c r="D21" s="16">
        <v>33.799999999999997</v>
      </c>
      <c r="E21" s="16">
        <v>22.400000000000006</v>
      </c>
      <c r="F21" s="16">
        <v>36.199999999999996</v>
      </c>
      <c r="G21" s="16">
        <v>17.100000000000009</v>
      </c>
      <c r="H21" s="16">
        <v>21.299999999999997</v>
      </c>
      <c r="I21" s="16">
        <v>9.7999999999999972</v>
      </c>
      <c r="J21" s="16">
        <v>11.100000000000009</v>
      </c>
      <c r="K21" s="16">
        <v>5.0999999999999943</v>
      </c>
      <c r="L21" s="16">
        <v>15.700000000000003</v>
      </c>
      <c r="M21" s="16">
        <v>9.2999999999999972</v>
      </c>
      <c r="N21" s="16">
        <v>16.099999999999994</v>
      </c>
      <c r="O21" s="30">
        <f t="shared" si="17"/>
        <v>38.6</v>
      </c>
      <c r="P21" s="16">
        <v>0</v>
      </c>
      <c r="Q21" s="16">
        <v>3</v>
      </c>
      <c r="R21" s="16">
        <v>0</v>
      </c>
      <c r="S21" s="16">
        <v>5.5</v>
      </c>
      <c r="T21" s="16">
        <v>5.5</v>
      </c>
      <c r="U21" s="16">
        <v>7</v>
      </c>
      <c r="V21" s="16">
        <v>8.5</v>
      </c>
      <c r="W21" s="16">
        <v>0</v>
      </c>
      <c r="X21" s="16">
        <v>6.2000000000000028</v>
      </c>
      <c r="Y21" s="16">
        <v>0</v>
      </c>
      <c r="Z21" s="16">
        <v>2.8999999999999986</v>
      </c>
      <c r="AA21" s="16" t="s">
        <v>0</v>
      </c>
      <c r="AB21" s="30">
        <f t="shared" si="24"/>
        <v>0</v>
      </c>
      <c r="AC21" s="16">
        <v>0</v>
      </c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>
        <f t="shared" si="7"/>
        <v>0</v>
      </c>
      <c r="AP21" s="27" t="e">
        <f t="shared" si="8"/>
        <v>#DIV/0!</v>
      </c>
      <c r="AQ21" s="29"/>
      <c r="AR21" s="31"/>
    </row>
    <row r="22" spans="1:44" x14ac:dyDescent="0.2">
      <c r="A22" s="5" t="s">
        <v>19</v>
      </c>
      <c r="B22" s="30">
        <f t="shared" si="25"/>
        <v>902.8</v>
      </c>
      <c r="C22" s="16">
        <v>90.6</v>
      </c>
      <c r="D22" s="16">
        <v>81.2</v>
      </c>
      <c r="E22" s="16">
        <v>124.69999999999999</v>
      </c>
      <c r="F22" s="16">
        <v>44.199999999999989</v>
      </c>
      <c r="G22" s="16">
        <v>81.199999999999989</v>
      </c>
      <c r="H22" s="16">
        <v>62.5</v>
      </c>
      <c r="I22" s="16">
        <v>81.300000000000068</v>
      </c>
      <c r="J22" s="16">
        <v>46.099999999999909</v>
      </c>
      <c r="K22" s="16">
        <v>47.700000000000045</v>
      </c>
      <c r="L22" s="16">
        <v>37.100000000000023</v>
      </c>
      <c r="M22" s="16">
        <v>70.799999999999955</v>
      </c>
      <c r="N22" s="16">
        <v>135.39999999999998</v>
      </c>
      <c r="O22" s="30">
        <f t="shared" si="17"/>
        <v>1200.8800000000001</v>
      </c>
      <c r="P22" s="16">
        <v>46.6</v>
      </c>
      <c r="Q22" s="16">
        <v>62.280000000000008</v>
      </c>
      <c r="R22" s="16">
        <v>51.900000000000006</v>
      </c>
      <c r="S22" s="16">
        <v>100.96999999999997</v>
      </c>
      <c r="T22" s="16">
        <v>119.43</v>
      </c>
      <c r="U22" s="16">
        <v>81.970000000000027</v>
      </c>
      <c r="V22" s="16">
        <v>180.56</v>
      </c>
      <c r="W22" s="16">
        <v>119.37</v>
      </c>
      <c r="X22" s="16">
        <v>96.699999999999932</v>
      </c>
      <c r="Y22" s="16">
        <v>70.700000000000045</v>
      </c>
      <c r="Z22" s="16">
        <v>153.40000000000009</v>
      </c>
      <c r="AA22" s="16">
        <v>117</v>
      </c>
      <c r="AB22" s="30">
        <f t="shared" si="24"/>
        <v>163.80000000000001</v>
      </c>
      <c r="AC22" s="16">
        <v>163.80000000000001</v>
      </c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>
        <f t="shared" si="7"/>
        <v>117.20000000000002</v>
      </c>
      <c r="AP22" s="27">
        <f t="shared" si="8"/>
        <v>2.515021459227468</v>
      </c>
      <c r="AQ22" s="29"/>
      <c r="AR22" s="31"/>
    </row>
    <row r="23" spans="1:44" x14ac:dyDescent="0.2">
      <c r="A23" s="4" t="s">
        <v>20</v>
      </c>
      <c r="B23" s="14">
        <f>SUM(B24:B29)-B26</f>
        <v>10571.9</v>
      </c>
      <c r="C23" s="14">
        <f t="shared" ref="C23:J23" si="26">SUM(C24:C29)-C26</f>
        <v>982.00000000000011</v>
      </c>
      <c r="D23" s="14">
        <f t="shared" si="26"/>
        <v>1002.9</v>
      </c>
      <c r="E23" s="14">
        <f t="shared" si="26"/>
        <v>1120.4000000000003</v>
      </c>
      <c r="F23" s="14">
        <f t="shared" si="26"/>
        <v>733.36</v>
      </c>
      <c r="G23" s="14">
        <f t="shared" si="26"/>
        <v>893.44000000000017</v>
      </c>
      <c r="H23" s="14">
        <f t="shared" si="26"/>
        <v>845</v>
      </c>
      <c r="I23" s="14">
        <f t="shared" si="26"/>
        <v>774.40000000000009</v>
      </c>
      <c r="J23" s="14">
        <f t="shared" si="26"/>
        <v>814.1999999999997</v>
      </c>
      <c r="K23" s="14">
        <f t="shared" ref="K23:Q23" si="27">SUM(K24:K29)-K26</f>
        <v>919.99999999999989</v>
      </c>
      <c r="L23" s="14">
        <f t="shared" si="27"/>
        <v>633.90000000000032</v>
      </c>
      <c r="M23" s="14">
        <f t="shared" si="27"/>
        <v>947.7</v>
      </c>
      <c r="N23" s="14">
        <f t="shared" si="27"/>
        <v>904.59999999999991</v>
      </c>
      <c r="O23" s="14">
        <f>SUM(O24:O29)-O26</f>
        <v>11846.829999999998</v>
      </c>
      <c r="P23" s="14">
        <f t="shared" si="27"/>
        <v>989.80000000000018</v>
      </c>
      <c r="Q23" s="14">
        <f t="shared" si="27"/>
        <v>940.03000000000009</v>
      </c>
      <c r="R23" s="14">
        <f t="shared" ref="R23:X23" si="28">SUM(R24:R29)-R26</f>
        <v>1034.6000000000001</v>
      </c>
      <c r="S23" s="14">
        <f t="shared" si="28"/>
        <v>983.70100000000002</v>
      </c>
      <c r="T23" s="14">
        <f t="shared" si="28"/>
        <v>1157.0990000000002</v>
      </c>
      <c r="U23" s="14">
        <f t="shared" si="28"/>
        <v>915.49000000000012</v>
      </c>
      <c r="V23" s="14">
        <f t="shared" si="28"/>
        <v>940.83</v>
      </c>
      <c r="W23" s="14">
        <f t="shared" si="28"/>
        <v>1082.98</v>
      </c>
      <c r="X23" s="14">
        <f t="shared" si="28"/>
        <v>853.50000000000011</v>
      </c>
      <c r="Y23" s="14">
        <f t="shared" ref="Y23:AD23" si="29">SUM(Y24:Y29)-Y26</f>
        <v>886.20000000000016</v>
      </c>
      <c r="Z23" s="14">
        <f t="shared" si="29"/>
        <v>1057.5999999999999</v>
      </c>
      <c r="AA23" s="14">
        <f t="shared" si="29"/>
        <v>1004.9999999999991</v>
      </c>
      <c r="AB23" s="14">
        <f>SUM(AB24:AB29)-AB26</f>
        <v>1093</v>
      </c>
      <c r="AC23" s="14">
        <f t="shared" si="29"/>
        <v>1093</v>
      </c>
      <c r="AD23" s="14">
        <f t="shared" si="29"/>
        <v>0</v>
      </c>
      <c r="AE23" s="14">
        <f t="shared" ref="AE23:AN23" si="30">SUM(AE24:AE29)-AE26</f>
        <v>0</v>
      </c>
      <c r="AF23" s="14">
        <f>SUM(AF24:AF29)-AF26</f>
        <v>0</v>
      </c>
      <c r="AG23" s="14">
        <f t="shared" si="30"/>
        <v>0</v>
      </c>
      <c r="AH23" s="14">
        <f t="shared" si="30"/>
        <v>0</v>
      </c>
      <c r="AI23" s="14">
        <f t="shared" si="30"/>
        <v>0</v>
      </c>
      <c r="AJ23" s="14">
        <f t="shared" si="30"/>
        <v>0</v>
      </c>
      <c r="AK23" s="14">
        <f t="shared" si="30"/>
        <v>0</v>
      </c>
      <c r="AL23" s="14">
        <f>SUM(AL24:AL29)-AL26</f>
        <v>0</v>
      </c>
      <c r="AM23" s="14">
        <f t="shared" si="30"/>
        <v>0</v>
      </c>
      <c r="AN23" s="14">
        <f t="shared" si="30"/>
        <v>0</v>
      </c>
      <c r="AO23" s="14">
        <f t="shared" si="7"/>
        <v>103.19999999999982</v>
      </c>
      <c r="AP23" s="26">
        <f t="shared" si="8"/>
        <v>0.10426348757324692</v>
      </c>
      <c r="AQ23" s="29"/>
      <c r="AR23" s="31"/>
    </row>
    <row r="24" spans="1:44" x14ac:dyDescent="0.2">
      <c r="A24" s="5" t="s">
        <v>21</v>
      </c>
      <c r="B24" s="30">
        <f t="shared" si="25"/>
        <v>8554.2999999999993</v>
      </c>
      <c r="C24" s="16">
        <v>801.40000000000009</v>
      </c>
      <c r="D24" s="16">
        <v>825.2</v>
      </c>
      <c r="E24" s="16">
        <v>941.6</v>
      </c>
      <c r="F24" s="16">
        <v>557.6</v>
      </c>
      <c r="G24" s="16">
        <v>702.2</v>
      </c>
      <c r="H24" s="16">
        <v>679.7</v>
      </c>
      <c r="I24" s="16">
        <v>636.90000000000009</v>
      </c>
      <c r="J24" s="16">
        <v>680.99999999999977</v>
      </c>
      <c r="K24" s="16">
        <v>745.2</v>
      </c>
      <c r="L24" s="16">
        <v>493.50000000000034</v>
      </c>
      <c r="M24" s="16">
        <v>770.80000000000007</v>
      </c>
      <c r="N24" s="16">
        <v>719.19999999999982</v>
      </c>
      <c r="O24" s="30">
        <f t="shared" si="17"/>
        <v>9546.5999999999985</v>
      </c>
      <c r="P24" s="16">
        <v>842.1</v>
      </c>
      <c r="Q24" s="16">
        <v>819.2</v>
      </c>
      <c r="R24" s="16">
        <v>866.40000000000009</v>
      </c>
      <c r="S24" s="16">
        <v>774.83999999999992</v>
      </c>
      <c r="T24" s="16">
        <v>921.76</v>
      </c>
      <c r="U24" s="16">
        <v>706.27000000000021</v>
      </c>
      <c r="V24" s="16">
        <v>746.81999999999994</v>
      </c>
      <c r="W24" s="16">
        <v>902.91000000000008</v>
      </c>
      <c r="X24" s="16">
        <v>644.80000000000018</v>
      </c>
      <c r="Y24" s="16">
        <v>705.30000000000018</v>
      </c>
      <c r="Z24" s="16">
        <v>815.59999999999968</v>
      </c>
      <c r="AA24" s="16">
        <v>800.59999999999923</v>
      </c>
      <c r="AB24" s="30">
        <f t="shared" ref="AB24:AB29" si="31">SUM(AC24:AN24)</f>
        <v>893</v>
      </c>
      <c r="AC24" s="16">
        <v>893</v>
      </c>
      <c r="AD24" s="30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>
        <f t="shared" si="7"/>
        <v>50.899999999999977</v>
      </c>
      <c r="AP24" s="27">
        <f t="shared" si="8"/>
        <v>6.0444127775798571E-2</v>
      </c>
      <c r="AQ24" s="29"/>
      <c r="AR24" s="31"/>
    </row>
    <row r="25" spans="1:44" x14ac:dyDescent="0.2">
      <c r="A25" s="5" t="s">
        <v>22</v>
      </c>
      <c r="B25" s="30">
        <f t="shared" si="25"/>
        <v>457.9</v>
      </c>
      <c r="C25" s="16">
        <v>48.9</v>
      </c>
      <c r="D25" s="16">
        <v>39.4</v>
      </c>
      <c r="E25" s="16">
        <v>41.500000000000014</v>
      </c>
      <c r="F25" s="16">
        <v>38.639999999999986</v>
      </c>
      <c r="G25" s="16">
        <v>40.960000000000008</v>
      </c>
      <c r="H25" s="16">
        <v>35.799999999999983</v>
      </c>
      <c r="I25" s="16">
        <v>32</v>
      </c>
      <c r="J25" s="16">
        <v>34.5</v>
      </c>
      <c r="K25" s="16">
        <v>32.300000000000011</v>
      </c>
      <c r="L25" s="16">
        <v>41.5</v>
      </c>
      <c r="M25" s="16">
        <v>40.399999999999977</v>
      </c>
      <c r="N25" s="16">
        <v>32</v>
      </c>
      <c r="O25" s="30">
        <f t="shared" si="17"/>
        <v>626</v>
      </c>
      <c r="P25" s="16">
        <v>43.6</v>
      </c>
      <c r="Q25" s="16">
        <v>31.999999999999993</v>
      </c>
      <c r="R25" s="16">
        <v>47</v>
      </c>
      <c r="S25" s="16">
        <v>62</v>
      </c>
      <c r="T25" s="16">
        <v>60.700000000000017</v>
      </c>
      <c r="U25" s="16">
        <v>72.099999999999966</v>
      </c>
      <c r="V25" s="16">
        <v>48.400000000000034</v>
      </c>
      <c r="W25" s="16">
        <v>64.599999999999966</v>
      </c>
      <c r="X25" s="16">
        <v>56.600000000000023</v>
      </c>
      <c r="Y25" s="16">
        <v>48.600000000000023</v>
      </c>
      <c r="Z25" s="16">
        <v>53.5</v>
      </c>
      <c r="AA25" s="16">
        <v>36.899999999999977</v>
      </c>
      <c r="AB25" s="30">
        <f t="shared" si="31"/>
        <v>51.9</v>
      </c>
      <c r="AC25" s="16">
        <v>51.9</v>
      </c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>
        <f t="shared" si="7"/>
        <v>8.2999999999999972</v>
      </c>
      <c r="AP25" s="27">
        <f t="shared" si="8"/>
        <v>0.19036697247706416</v>
      </c>
      <c r="AQ25" s="29"/>
      <c r="AR25" s="31"/>
    </row>
    <row r="26" spans="1:44" x14ac:dyDescent="0.2">
      <c r="A26" s="8" t="s">
        <v>23</v>
      </c>
      <c r="B26" s="30">
        <f t="shared" si="25"/>
        <v>832.1</v>
      </c>
      <c r="C26" s="15">
        <v>88.9</v>
      </c>
      <c r="D26" s="15">
        <v>71.599999999999994</v>
      </c>
      <c r="E26" s="15">
        <v>75.599999999999994</v>
      </c>
      <c r="F26" s="15">
        <v>70.099999999999994</v>
      </c>
      <c r="G26" s="15">
        <v>74.5</v>
      </c>
      <c r="H26" s="15">
        <v>64.699999999999989</v>
      </c>
      <c r="I26" s="15">
        <v>58.200000000000045</v>
      </c>
      <c r="J26" s="15">
        <v>62.699999999999932</v>
      </c>
      <c r="K26" s="15">
        <v>58.800000000000068</v>
      </c>
      <c r="L26" s="15">
        <v>75.5</v>
      </c>
      <c r="M26" s="15">
        <v>73.399999999999977</v>
      </c>
      <c r="N26" s="15">
        <v>58.100000000000023</v>
      </c>
      <c r="O26" s="30">
        <f t="shared" si="17"/>
        <v>1138.0999999999999</v>
      </c>
      <c r="P26" s="15">
        <v>79.3</v>
      </c>
      <c r="Q26" s="15">
        <v>58.100000000000009</v>
      </c>
      <c r="R26" s="15">
        <v>85.5</v>
      </c>
      <c r="S26" s="15">
        <v>112.70000000000002</v>
      </c>
      <c r="T26" s="15">
        <v>110.39999999999998</v>
      </c>
      <c r="U26" s="15">
        <v>131.10000000000002</v>
      </c>
      <c r="V26" s="15">
        <v>87.899999999999977</v>
      </c>
      <c r="W26" s="15">
        <v>117.60000000000002</v>
      </c>
      <c r="X26" s="15">
        <v>102.79999999999995</v>
      </c>
      <c r="Y26" s="15">
        <v>88.300000000000068</v>
      </c>
      <c r="Z26" s="15">
        <v>97.299999999999955</v>
      </c>
      <c r="AA26" s="15">
        <v>67.099999999999909</v>
      </c>
      <c r="AB26" s="15">
        <f t="shared" si="31"/>
        <v>94.4</v>
      </c>
      <c r="AC26" s="15">
        <v>94.4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6">
        <f t="shared" si="7"/>
        <v>15.100000000000009</v>
      </c>
      <c r="AP26" s="27">
        <f t="shared" si="8"/>
        <v>0.19041614123581349</v>
      </c>
      <c r="AQ26" s="29"/>
      <c r="AR26" s="31"/>
    </row>
    <row r="27" spans="1:44" x14ac:dyDescent="0.2">
      <c r="A27" s="5" t="s">
        <v>24</v>
      </c>
      <c r="B27" s="30">
        <f t="shared" si="25"/>
        <v>1042.0999999999999</v>
      </c>
      <c r="C27" s="16">
        <v>100.9</v>
      </c>
      <c r="D27" s="16">
        <v>98.3</v>
      </c>
      <c r="E27" s="16">
        <v>94.699999999999989</v>
      </c>
      <c r="F27" s="16">
        <v>73.11999999999999</v>
      </c>
      <c r="G27" s="16">
        <v>92.380000000000024</v>
      </c>
      <c r="H27" s="16">
        <v>81</v>
      </c>
      <c r="I27" s="16">
        <v>77.200000000000017</v>
      </c>
      <c r="J27" s="16">
        <v>79</v>
      </c>
      <c r="K27" s="16">
        <v>122.69999999999999</v>
      </c>
      <c r="L27" s="16">
        <v>57.600000000000023</v>
      </c>
      <c r="M27" s="16">
        <v>72.399999999999977</v>
      </c>
      <c r="N27" s="16">
        <v>92.800000000000011</v>
      </c>
      <c r="O27" s="30">
        <f t="shared" si="17"/>
        <v>1027.72</v>
      </c>
      <c r="P27" s="16">
        <v>68</v>
      </c>
      <c r="Q27" s="16">
        <v>61.819999999999993</v>
      </c>
      <c r="R27" s="16">
        <v>80.5</v>
      </c>
      <c r="S27" s="16">
        <v>102.69</v>
      </c>
      <c r="T27" s="16">
        <v>115.51000000000002</v>
      </c>
      <c r="U27" s="16">
        <v>84.19999999999996</v>
      </c>
      <c r="V27" s="16">
        <v>88.980000000000032</v>
      </c>
      <c r="W27" s="16">
        <v>75.720000000000041</v>
      </c>
      <c r="X27" s="16">
        <v>97.499999999999957</v>
      </c>
      <c r="Y27" s="16">
        <v>72.399999999999977</v>
      </c>
      <c r="Z27" s="16">
        <v>98.300000000000068</v>
      </c>
      <c r="AA27" s="16">
        <v>82.099999999999937</v>
      </c>
      <c r="AB27" s="30">
        <f t="shared" si="31"/>
        <v>90</v>
      </c>
      <c r="AC27" s="16">
        <v>90</v>
      </c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>
        <f t="shared" si="7"/>
        <v>22</v>
      </c>
      <c r="AP27" s="27">
        <f t="shared" si="8"/>
        <v>0.3235294117647059</v>
      </c>
      <c r="AQ27" s="29"/>
      <c r="AR27" s="31"/>
    </row>
    <row r="28" spans="1:44" x14ac:dyDescent="0.2">
      <c r="A28" s="5" t="s">
        <v>25</v>
      </c>
      <c r="B28" s="30">
        <f t="shared" si="25"/>
        <v>319.70000000000005</v>
      </c>
      <c r="C28" s="16">
        <v>18.600000000000001</v>
      </c>
      <c r="D28" s="16">
        <v>29.7</v>
      </c>
      <c r="E28" s="16">
        <v>27.199999999999996</v>
      </c>
      <c r="F28" s="16">
        <v>30.799999999999997</v>
      </c>
      <c r="G28" s="16">
        <v>33.699999999999996</v>
      </c>
      <c r="H28" s="16">
        <v>22.900000000000009</v>
      </c>
      <c r="I28" s="16">
        <v>14.399999999999999</v>
      </c>
      <c r="J28" s="16">
        <v>9.7999999999999972</v>
      </c>
      <c r="K28" s="16">
        <v>12.499999999999996</v>
      </c>
      <c r="L28" s="16">
        <v>32.800000000000004</v>
      </c>
      <c r="M28" s="16">
        <v>44.099999999999994</v>
      </c>
      <c r="N28" s="16">
        <v>43.200000000000024</v>
      </c>
      <c r="O28" s="30">
        <f t="shared" si="17"/>
        <v>291.39000000000004</v>
      </c>
      <c r="P28" s="16">
        <v>24.2</v>
      </c>
      <c r="Q28" s="16">
        <v>18.290000000000003</v>
      </c>
      <c r="R28" s="16">
        <v>31.7</v>
      </c>
      <c r="S28" s="16">
        <v>33.299999999999997</v>
      </c>
      <c r="T28" s="16">
        <v>45.2</v>
      </c>
      <c r="U28" s="16">
        <v>31.019999999999985</v>
      </c>
      <c r="V28" s="16">
        <v>16.340000000000011</v>
      </c>
      <c r="W28" s="16">
        <v>11.339999999999996</v>
      </c>
      <c r="X28" s="16">
        <v>11.800000000000004</v>
      </c>
      <c r="Y28" s="16">
        <v>14.900000000000006</v>
      </c>
      <c r="Z28" s="16">
        <v>20</v>
      </c>
      <c r="AA28" s="16">
        <v>33.299999999999997</v>
      </c>
      <c r="AB28" s="30">
        <f t="shared" si="31"/>
        <v>24.2</v>
      </c>
      <c r="AC28" s="16">
        <v>24.2</v>
      </c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>
        <f t="shared" si="7"/>
        <v>0</v>
      </c>
      <c r="AP28" s="27">
        <f t="shared" si="8"/>
        <v>0</v>
      </c>
      <c r="AQ28" s="29"/>
      <c r="AR28" s="31"/>
    </row>
    <row r="29" spans="1:44" x14ac:dyDescent="0.2">
      <c r="A29" s="5" t="s">
        <v>26</v>
      </c>
      <c r="B29" s="30">
        <f t="shared" si="25"/>
        <v>197.90000000000003</v>
      </c>
      <c r="C29" s="16">
        <v>12.2</v>
      </c>
      <c r="D29" s="16">
        <v>10.3</v>
      </c>
      <c r="E29" s="16">
        <v>15.399999999999999</v>
      </c>
      <c r="F29" s="16">
        <v>33.199999999999996</v>
      </c>
      <c r="G29" s="16">
        <v>24.2</v>
      </c>
      <c r="H29" s="16">
        <v>25.6</v>
      </c>
      <c r="I29" s="16">
        <v>13.9</v>
      </c>
      <c r="J29" s="16">
        <v>9.899999999999995</v>
      </c>
      <c r="K29" s="16">
        <v>7.3000000000000025</v>
      </c>
      <c r="L29" s="16">
        <v>8.4999999999999982</v>
      </c>
      <c r="M29" s="16">
        <v>20</v>
      </c>
      <c r="N29" s="16">
        <v>17.400000000000002</v>
      </c>
      <c r="O29" s="30">
        <f t="shared" si="17"/>
        <v>355.12</v>
      </c>
      <c r="P29" s="16">
        <v>11.9</v>
      </c>
      <c r="Q29" s="16">
        <v>8.7199999999999989</v>
      </c>
      <c r="R29" s="16">
        <v>9</v>
      </c>
      <c r="S29" s="16">
        <v>10.871000000000034</v>
      </c>
      <c r="T29" s="16">
        <v>13.928999999999967</v>
      </c>
      <c r="U29" s="16">
        <v>21.900000000000002</v>
      </c>
      <c r="V29" s="16">
        <v>40.29</v>
      </c>
      <c r="W29" s="16">
        <v>28.409999999999997</v>
      </c>
      <c r="X29" s="16">
        <v>42.8</v>
      </c>
      <c r="Y29" s="16">
        <v>45.000000000000007</v>
      </c>
      <c r="Z29" s="16">
        <v>70.2</v>
      </c>
      <c r="AA29" s="16">
        <v>52.099999999999994</v>
      </c>
      <c r="AB29" s="30">
        <f t="shared" si="31"/>
        <v>33.9</v>
      </c>
      <c r="AC29" s="16">
        <v>33.9</v>
      </c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>
        <f t="shared" si="7"/>
        <v>22</v>
      </c>
      <c r="AP29" s="27">
        <f t="shared" si="8"/>
        <v>1.8487394957983192</v>
      </c>
      <c r="AQ29" s="29"/>
      <c r="AR29" s="31"/>
    </row>
    <row r="30" spans="1:44" x14ac:dyDescent="0.2">
      <c r="A30" s="4" t="s">
        <v>27</v>
      </c>
      <c r="B30" s="14">
        <f>B31</f>
        <v>4822.8547819999994</v>
      </c>
      <c r="C30" s="14">
        <f t="shared" ref="C30:N30" si="32">C31</f>
        <v>394.354782</v>
      </c>
      <c r="D30" s="14">
        <f t="shared" si="32"/>
        <v>392.6</v>
      </c>
      <c r="E30" s="14">
        <f t="shared" si="32"/>
        <v>446.5</v>
      </c>
      <c r="F30" s="14">
        <f t="shared" si="32"/>
        <v>424.19999999999993</v>
      </c>
      <c r="G30" s="14">
        <f t="shared" si="32"/>
        <v>434.5</v>
      </c>
      <c r="H30" s="14">
        <f t="shared" si="32"/>
        <v>409.60000000000014</v>
      </c>
      <c r="I30" s="14">
        <f t="shared" si="32"/>
        <v>369.89999999999981</v>
      </c>
      <c r="J30" s="14">
        <f t="shared" si="32"/>
        <v>368.79999999999995</v>
      </c>
      <c r="K30" s="14">
        <f t="shared" si="32"/>
        <v>351.00000000000011</v>
      </c>
      <c r="L30" s="14">
        <f t="shared" si="32"/>
        <v>413.79999999999984</v>
      </c>
      <c r="M30" s="14">
        <f t="shared" si="32"/>
        <v>382.20000000000005</v>
      </c>
      <c r="N30" s="14">
        <f t="shared" si="32"/>
        <v>435.4</v>
      </c>
      <c r="O30" s="14">
        <f>O31</f>
        <v>5454.7</v>
      </c>
      <c r="P30" s="14">
        <f t="shared" ref="P30:AA30" si="33">P31</f>
        <v>360.1</v>
      </c>
      <c r="Q30" s="14">
        <f t="shared" si="33"/>
        <v>476</v>
      </c>
      <c r="R30" s="14">
        <f t="shared" si="33"/>
        <v>470.59999999999991</v>
      </c>
      <c r="S30" s="14">
        <f t="shared" si="33"/>
        <v>532.1</v>
      </c>
      <c r="T30" s="14">
        <f t="shared" si="33"/>
        <v>546</v>
      </c>
      <c r="U30" s="14">
        <f t="shared" si="33"/>
        <v>483.70999999999981</v>
      </c>
      <c r="V30" s="14">
        <f t="shared" si="33"/>
        <v>447.5200000000001</v>
      </c>
      <c r="W30" s="14">
        <f t="shared" si="33"/>
        <v>436.47</v>
      </c>
      <c r="X30" s="14">
        <f t="shared" si="33"/>
        <v>380.70000000000005</v>
      </c>
      <c r="Y30" s="14">
        <f>Y31</f>
        <v>433.20000000000005</v>
      </c>
      <c r="Z30" s="14">
        <f t="shared" si="33"/>
        <v>410.50000000000011</v>
      </c>
      <c r="AA30" s="14">
        <f t="shared" si="33"/>
        <v>477.79999999999961</v>
      </c>
      <c r="AB30" s="14">
        <f>AB31</f>
        <v>367.3</v>
      </c>
      <c r="AC30" s="14">
        <f t="shared" ref="AC30:AN30" si="34">AC31</f>
        <v>367.3</v>
      </c>
      <c r="AD30" s="14">
        <f t="shared" si="34"/>
        <v>0</v>
      </c>
      <c r="AE30" s="14">
        <f t="shared" si="34"/>
        <v>0</v>
      </c>
      <c r="AF30" s="14">
        <f t="shared" si="34"/>
        <v>0</v>
      </c>
      <c r="AG30" s="14">
        <f t="shared" si="34"/>
        <v>0</v>
      </c>
      <c r="AH30" s="14">
        <f t="shared" si="34"/>
        <v>0</v>
      </c>
      <c r="AI30" s="14">
        <f t="shared" si="34"/>
        <v>0</v>
      </c>
      <c r="AJ30" s="14">
        <f t="shared" si="34"/>
        <v>0</v>
      </c>
      <c r="AK30" s="14">
        <f t="shared" si="34"/>
        <v>0</v>
      </c>
      <c r="AL30" s="14">
        <f>AL31</f>
        <v>0</v>
      </c>
      <c r="AM30" s="14">
        <f t="shared" si="34"/>
        <v>0</v>
      </c>
      <c r="AN30" s="14">
        <f t="shared" si="34"/>
        <v>0</v>
      </c>
      <c r="AO30" s="14">
        <f t="shared" si="7"/>
        <v>7.1999999999999886</v>
      </c>
      <c r="AP30" s="26">
        <f t="shared" si="8"/>
        <v>1.9994445987225738E-2</v>
      </c>
      <c r="AQ30" s="29"/>
      <c r="AR30" s="31"/>
    </row>
    <row r="31" spans="1:44" x14ac:dyDescent="0.2">
      <c r="A31" s="5" t="s">
        <v>27</v>
      </c>
      <c r="B31" s="16">
        <f>SUM(B32:B33)</f>
        <v>4822.8547819999994</v>
      </c>
      <c r="C31" s="16">
        <f>SUM(C32:C33)</f>
        <v>394.354782</v>
      </c>
      <c r="D31" s="16">
        <f t="shared" ref="D31:M31" si="35">SUM(D32:D33)</f>
        <v>392.6</v>
      </c>
      <c r="E31" s="16">
        <f t="shared" si="35"/>
        <v>446.5</v>
      </c>
      <c r="F31" s="16">
        <f t="shared" si="35"/>
        <v>424.19999999999993</v>
      </c>
      <c r="G31" s="16">
        <f t="shared" si="35"/>
        <v>434.5</v>
      </c>
      <c r="H31" s="16">
        <f t="shared" si="35"/>
        <v>409.60000000000014</v>
      </c>
      <c r="I31" s="16">
        <f t="shared" si="35"/>
        <v>369.89999999999981</v>
      </c>
      <c r="J31" s="16">
        <f t="shared" si="35"/>
        <v>368.79999999999995</v>
      </c>
      <c r="K31" s="16">
        <f t="shared" si="35"/>
        <v>351.00000000000011</v>
      </c>
      <c r="L31" s="16">
        <f t="shared" si="35"/>
        <v>413.79999999999984</v>
      </c>
      <c r="M31" s="16">
        <f t="shared" si="35"/>
        <v>382.20000000000005</v>
      </c>
      <c r="N31" s="16">
        <f>SUM(N32:N33)</f>
        <v>435.4</v>
      </c>
      <c r="O31" s="16">
        <f>SUM(O32:O33)</f>
        <v>5454.7</v>
      </c>
      <c r="P31" s="16">
        <f>SUM(P32:P33)</f>
        <v>360.1</v>
      </c>
      <c r="Q31" s="16">
        <f>SUM(Q32:Q33)</f>
        <v>476</v>
      </c>
      <c r="R31" s="16">
        <f t="shared" ref="R31:Z31" si="36">SUM(R32:R33)</f>
        <v>470.59999999999991</v>
      </c>
      <c r="S31" s="16">
        <f t="shared" si="36"/>
        <v>532.1</v>
      </c>
      <c r="T31" s="16">
        <f t="shared" si="36"/>
        <v>546</v>
      </c>
      <c r="U31" s="16">
        <f t="shared" si="36"/>
        <v>483.70999999999981</v>
      </c>
      <c r="V31" s="16">
        <f t="shared" si="36"/>
        <v>447.5200000000001</v>
      </c>
      <c r="W31" s="16">
        <f t="shared" si="36"/>
        <v>436.47</v>
      </c>
      <c r="X31" s="16">
        <f t="shared" si="36"/>
        <v>380.70000000000005</v>
      </c>
      <c r="Y31" s="16">
        <f t="shared" si="36"/>
        <v>433.20000000000005</v>
      </c>
      <c r="Z31" s="16">
        <f t="shared" si="36"/>
        <v>410.50000000000011</v>
      </c>
      <c r="AA31" s="16">
        <f>SUM(AA32:AA33)</f>
        <v>477.79999999999961</v>
      </c>
      <c r="AB31" s="16">
        <f>SUM(AB32:AB33)</f>
        <v>367.3</v>
      </c>
      <c r="AC31" s="16">
        <f>SUM(AC32:AC33)</f>
        <v>367.3</v>
      </c>
      <c r="AD31" s="16">
        <f>SUM(AD32:AD33)</f>
        <v>0</v>
      </c>
      <c r="AE31" s="16">
        <f t="shared" ref="AE31:AM31" si="37">SUM(AE32:AE33)</f>
        <v>0</v>
      </c>
      <c r="AF31" s="16">
        <f>SUM(AF32:AF33)</f>
        <v>0</v>
      </c>
      <c r="AG31" s="16">
        <f t="shared" si="37"/>
        <v>0</v>
      </c>
      <c r="AH31" s="16">
        <f t="shared" si="37"/>
        <v>0</v>
      </c>
      <c r="AI31" s="16">
        <f t="shared" si="37"/>
        <v>0</v>
      </c>
      <c r="AJ31" s="16">
        <f t="shared" si="37"/>
        <v>0</v>
      </c>
      <c r="AK31" s="16">
        <f t="shared" si="37"/>
        <v>0</v>
      </c>
      <c r="AL31" s="16">
        <f t="shared" si="37"/>
        <v>0</v>
      </c>
      <c r="AM31" s="16">
        <f t="shared" si="37"/>
        <v>0</v>
      </c>
      <c r="AN31" s="16">
        <f>SUM(AN32:AN33)</f>
        <v>0</v>
      </c>
      <c r="AO31" s="16">
        <f t="shared" si="7"/>
        <v>7.1999999999999886</v>
      </c>
      <c r="AP31" s="27">
        <f t="shared" si="8"/>
        <v>1.9994445987225738E-2</v>
      </c>
      <c r="AQ31" s="29"/>
      <c r="AR31" s="31"/>
    </row>
    <row r="32" spans="1:44" x14ac:dyDescent="0.2">
      <c r="A32" s="6" t="s">
        <v>28</v>
      </c>
      <c r="B32" s="15">
        <f t="shared" ref="B32:B33" si="38">SUM(C32:N32)</f>
        <v>3907.3999999999996</v>
      </c>
      <c r="C32" s="15">
        <v>327</v>
      </c>
      <c r="D32" s="15">
        <v>328.8</v>
      </c>
      <c r="E32" s="15">
        <v>377.2</v>
      </c>
      <c r="F32" s="15">
        <v>342.79999999999995</v>
      </c>
      <c r="G32" s="15">
        <v>352.59999999999997</v>
      </c>
      <c r="H32" s="15">
        <v>333.70000000000016</v>
      </c>
      <c r="I32" s="15">
        <v>284.39999999999975</v>
      </c>
      <c r="J32" s="15">
        <v>289.60000000000002</v>
      </c>
      <c r="K32" s="15">
        <v>276.50000000000011</v>
      </c>
      <c r="L32" s="15">
        <v>329.29999999999984</v>
      </c>
      <c r="M32" s="15">
        <v>313.20000000000005</v>
      </c>
      <c r="N32" s="15">
        <v>352.29999999999995</v>
      </c>
      <c r="O32" s="15">
        <f t="shared" ref="O32:O36" si="39">SUM(P32:AA32)</f>
        <v>4521.7</v>
      </c>
      <c r="P32" s="15">
        <v>288.5</v>
      </c>
      <c r="Q32" s="15">
        <v>405.6</v>
      </c>
      <c r="R32" s="15">
        <v>392.89999999999992</v>
      </c>
      <c r="S32" s="15">
        <v>436.5</v>
      </c>
      <c r="T32" s="15">
        <v>459.20000000000005</v>
      </c>
      <c r="U32" s="15">
        <v>408.70999999999981</v>
      </c>
      <c r="V32" s="15">
        <v>349.42000000000007</v>
      </c>
      <c r="W32" s="15">
        <v>359.17000000000007</v>
      </c>
      <c r="X32" s="15">
        <v>314.90000000000009</v>
      </c>
      <c r="Y32" s="15">
        <v>349.5</v>
      </c>
      <c r="Z32" s="15">
        <v>350.40000000000009</v>
      </c>
      <c r="AA32" s="15">
        <v>406.89999999999964</v>
      </c>
      <c r="AB32" s="15">
        <f t="shared" ref="AB32:AB33" si="40">SUM(AC32:AN32)</f>
        <v>316.5</v>
      </c>
      <c r="AC32" s="15">
        <v>316.5</v>
      </c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6">
        <f t="shared" si="7"/>
        <v>28</v>
      </c>
      <c r="AP32" s="27">
        <f t="shared" si="8"/>
        <v>9.7053726169844021E-2</v>
      </c>
      <c r="AQ32" s="29"/>
      <c r="AR32" s="31"/>
    </row>
    <row r="33" spans="1:44" x14ac:dyDescent="0.2">
      <c r="A33" s="6" t="s">
        <v>29</v>
      </c>
      <c r="B33" s="15">
        <f t="shared" si="38"/>
        <v>915.45478200000002</v>
      </c>
      <c r="C33" s="15">
        <v>67.354782</v>
      </c>
      <c r="D33" s="15">
        <v>63.8</v>
      </c>
      <c r="E33" s="15">
        <v>69.300000000000011</v>
      </c>
      <c r="F33" s="15">
        <v>81.399999999999977</v>
      </c>
      <c r="G33" s="15">
        <v>81.900000000000034</v>
      </c>
      <c r="H33" s="15">
        <v>75.899999999999977</v>
      </c>
      <c r="I33" s="15">
        <v>85.500000000000057</v>
      </c>
      <c r="J33" s="15">
        <v>79.199999999999932</v>
      </c>
      <c r="K33" s="15">
        <v>74.5</v>
      </c>
      <c r="L33" s="15">
        <v>84.5</v>
      </c>
      <c r="M33" s="15">
        <v>69</v>
      </c>
      <c r="N33" s="15">
        <v>83.100000000000023</v>
      </c>
      <c r="O33" s="15">
        <f t="shared" si="39"/>
        <v>933</v>
      </c>
      <c r="P33" s="15">
        <v>71.599999999999994</v>
      </c>
      <c r="Q33" s="15">
        <v>70.400000000000006</v>
      </c>
      <c r="R33" s="15">
        <v>77.699999999999989</v>
      </c>
      <c r="S33" s="15">
        <v>95.600000000000023</v>
      </c>
      <c r="T33" s="15">
        <v>86.800000000000011</v>
      </c>
      <c r="U33" s="15">
        <v>75</v>
      </c>
      <c r="V33" s="15">
        <v>98.100000000000023</v>
      </c>
      <c r="W33" s="15">
        <v>77.299999999999955</v>
      </c>
      <c r="X33" s="15">
        <v>65.799999999999955</v>
      </c>
      <c r="Y33" s="15">
        <v>83.700000000000045</v>
      </c>
      <c r="Z33" s="15">
        <v>60.100000000000023</v>
      </c>
      <c r="AA33" s="15">
        <v>70.899999999999977</v>
      </c>
      <c r="AB33" s="15">
        <f t="shared" si="40"/>
        <v>50.8</v>
      </c>
      <c r="AC33" s="15">
        <v>50.8</v>
      </c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6">
        <f t="shared" si="7"/>
        <v>-20.799999999999997</v>
      </c>
      <c r="AP33" s="27">
        <f t="shared" si="8"/>
        <v>-0.29050279329608936</v>
      </c>
      <c r="AQ33" s="29"/>
      <c r="AR33" s="31"/>
    </row>
    <row r="34" spans="1:44" x14ac:dyDescent="0.2">
      <c r="A34" s="10" t="s">
        <v>30</v>
      </c>
      <c r="B34" s="16">
        <f>SUM(B35:B36)</f>
        <v>610.60000000000014</v>
      </c>
      <c r="C34" s="16">
        <f>SUM(C35:C36)</f>
        <v>48.3</v>
      </c>
      <c r="D34" s="16">
        <f t="shared" ref="D34:N34" si="41">SUM(D35:D36)</f>
        <v>52.2</v>
      </c>
      <c r="E34" s="16">
        <f t="shared" si="41"/>
        <v>58.7</v>
      </c>
      <c r="F34" s="16">
        <f t="shared" si="41"/>
        <v>55.499999999999993</v>
      </c>
      <c r="G34" s="16">
        <f t="shared" si="41"/>
        <v>54.800000000000011</v>
      </c>
      <c r="H34" s="16">
        <f t="shared" si="41"/>
        <v>51.899999999999991</v>
      </c>
      <c r="I34" s="16">
        <f t="shared" si="41"/>
        <v>47.2</v>
      </c>
      <c r="J34" s="16">
        <f t="shared" si="41"/>
        <v>46.899999999999991</v>
      </c>
      <c r="K34" s="16">
        <f t="shared" si="41"/>
        <v>43.200000000000017</v>
      </c>
      <c r="L34" s="16">
        <f t="shared" si="41"/>
        <v>49.299999999999983</v>
      </c>
      <c r="M34" s="16">
        <f t="shared" si="41"/>
        <v>47.400000000000034</v>
      </c>
      <c r="N34" s="16">
        <f t="shared" si="41"/>
        <v>55.199999999999974</v>
      </c>
      <c r="O34" s="16">
        <f>SUM(O35:O36)</f>
        <v>639.67000000000007</v>
      </c>
      <c r="P34" s="16">
        <f>SUM(P35:P36)</f>
        <v>48.7</v>
      </c>
      <c r="Q34" s="16">
        <f>SUM(Q35:Q36)</f>
        <v>58.900000000000006</v>
      </c>
      <c r="R34" s="16">
        <f t="shared" ref="R34:AA34" si="42">SUM(R35:R36)</f>
        <v>59.5</v>
      </c>
      <c r="S34" s="16">
        <f t="shared" si="42"/>
        <v>65.769999999999982</v>
      </c>
      <c r="T34" s="16">
        <f t="shared" si="42"/>
        <v>59.730000000000004</v>
      </c>
      <c r="U34" s="16">
        <f t="shared" si="42"/>
        <v>60.660000000000011</v>
      </c>
      <c r="V34" s="16">
        <f t="shared" si="42"/>
        <v>54.759999999999991</v>
      </c>
      <c r="W34" s="16">
        <f t="shared" si="42"/>
        <v>47.379999999999981</v>
      </c>
      <c r="X34" s="16">
        <f t="shared" si="42"/>
        <v>42.100000000000037</v>
      </c>
      <c r="Y34" s="16">
        <f t="shared" si="42"/>
        <v>46.500000000000014</v>
      </c>
      <c r="Z34" s="16">
        <f t="shared" si="42"/>
        <v>44.599999999999966</v>
      </c>
      <c r="AA34" s="16">
        <f t="shared" si="42"/>
        <v>51.07000000000005</v>
      </c>
      <c r="AB34" s="16">
        <f>SUM(AB35:AB36)</f>
        <v>37.200000000000003</v>
      </c>
      <c r="AC34" s="16">
        <f>SUM(AC35:AC36)</f>
        <v>37.200000000000003</v>
      </c>
      <c r="AD34" s="16">
        <f>SUM(AD35:AD36)</f>
        <v>0</v>
      </c>
      <c r="AE34" s="16">
        <f t="shared" ref="AE34:AN34" si="43">SUM(AE35:AE36)</f>
        <v>0</v>
      </c>
      <c r="AF34" s="16">
        <f>SUM(AF35:AF36)</f>
        <v>0</v>
      </c>
      <c r="AG34" s="16">
        <f t="shared" si="43"/>
        <v>0</v>
      </c>
      <c r="AH34" s="16">
        <f t="shared" si="43"/>
        <v>0</v>
      </c>
      <c r="AI34" s="16">
        <f t="shared" si="43"/>
        <v>0</v>
      </c>
      <c r="AJ34" s="16">
        <f t="shared" si="43"/>
        <v>0</v>
      </c>
      <c r="AK34" s="16">
        <f t="shared" si="43"/>
        <v>0</v>
      </c>
      <c r="AL34" s="16">
        <f t="shared" si="43"/>
        <v>0</v>
      </c>
      <c r="AM34" s="16">
        <f t="shared" si="43"/>
        <v>0</v>
      </c>
      <c r="AN34" s="16">
        <f t="shared" si="43"/>
        <v>0</v>
      </c>
      <c r="AO34" s="16">
        <f t="shared" si="7"/>
        <v>-11.5</v>
      </c>
      <c r="AP34" s="27">
        <f t="shared" si="8"/>
        <v>-0.23613963039014371</v>
      </c>
      <c r="AQ34" s="29"/>
      <c r="AR34" s="31"/>
    </row>
    <row r="35" spans="1:44" x14ac:dyDescent="0.2">
      <c r="A35" s="6" t="s">
        <v>31</v>
      </c>
      <c r="B35" s="15">
        <f t="shared" ref="B35:B36" si="44">SUM(C35:N35)</f>
        <v>443.90000000000009</v>
      </c>
      <c r="C35" s="15">
        <v>35.1</v>
      </c>
      <c r="D35" s="15">
        <v>40.700000000000003</v>
      </c>
      <c r="E35" s="15">
        <v>45.000000000000007</v>
      </c>
      <c r="F35" s="15">
        <v>41.199999999999989</v>
      </c>
      <c r="G35" s="15">
        <v>39.700000000000017</v>
      </c>
      <c r="H35" s="15">
        <v>39.399999999999991</v>
      </c>
      <c r="I35" s="15">
        <v>31.5</v>
      </c>
      <c r="J35" s="15">
        <v>31.799999999999997</v>
      </c>
      <c r="K35" s="15">
        <v>30.800000000000011</v>
      </c>
      <c r="L35" s="15">
        <v>34.599999999999994</v>
      </c>
      <c r="M35" s="15">
        <v>34.300000000000011</v>
      </c>
      <c r="N35" s="15">
        <v>39.799999999999997</v>
      </c>
      <c r="O35" s="15">
        <f t="shared" si="39"/>
        <v>460.37000000000006</v>
      </c>
      <c r="P35" s="15">
        <v>33.4</v>
      </c>
      <c r="Q35" s="15">
        <v>42.2</v>
      </c>
      <c r="R35" s="15">
        <v>44</v>
      </c>
      <c r="S35" s="15">
        <v>45.669999999999995</v>
      </c>
      <c r="T35" s="15">
        <v>42.429999999999993</v>
      </c>
      <c r="U35" s="15">
        <v>45.060000000000016</v>
      </c>
      <c r="V35" s="15">
        <v>35.559999999999988</v>
      </c>
      <c r="W35" s="15">
        <v>31.379999999999995</v>
      </c>
      <c r="X35" s="15">
        <v>29.90000000000002</v>
      </c>
      <c r="Y35" s="15">
        <v>33.600000000000009</v>
      </c>
      <c r="Z35" s="15">
        <v>35.399999999999977</v>
      </c>
      <c r="AA35" s="15">
        <v>41.770000000000039</v>
      </c>
      <c r="AB35" s="15">
        <f t="shared" ref="AB35:AB36" si="45">SUM(AC35:AN35)</f>
        <v>29.8</v>
      </c>
      <c r="AC35" s="16">
        <v>29.8</v>
      </c>
      <c r="AD35" s="15"/>
      <c r="AE35" s="15"/>
      <c r="AF35" s="16"/>
      <c r="AG35" s="15"/>
      <c r="AH35" s="15"/>
      <c r="AI35" s="15"/>
      <c r="AJ35" s="15"/>
      <c r="AK35" s="15"/>
      <c r="AL35" s="15"/>
      <c r="AM35" s="15"/>
      <c r="AN35" s="15"/>
      <c r="AO35" s="16">
        <f t="shared" si="7"/>
        <v>-3.5999999999999979</v>
      </c>
      <c r="AP35" s="27">
        <f t="shared" si="8"/>
        <v>-0.1077844311377245</v>
      </c>
      <c r="AQ35" s="29"/>
      <c r="AR35" s="31"/>
    </row>
    <row r="36" spans="1:44" x14ac:dyDescent="0.2">
      <c r="A36" s="6" t="s">
        <v>32</v>
      </c>
      <c r="B36" s="15">
        <f t="shared" si="44"/>
        <v>166.7</v>
      </c>
      <c r="C36" s="15">
        <v>13.2</v>
      </c>
      <c r="D36" s="15">
        <v>11.5</v>
      </c>
      <c r="E36" s="15">
        <v>13.7</v>
      </c>
      <c r="F36" s="15">
        <v>14.300000000000004</v>
      </c>
      <c r="G36" s="15">
        <v>15.099999999999994</v>
      </c>
      <c r="H36" s="15">
        <v>12.5</v>
      </c>
      <c r="I36" s="15">
        <v>15.700000000000003</v>
      </c>
      <c r="J36" s="15">
        <v>15.099999999999994</v>
      </c>
      <c r="K36" s="15">
        <v>12.400000000000006</v>
      </c>
      <c r="L36" s="15">
        <v>14.699999999999989</v>
      </c>
      <c r="M36" s="15">
        <v>13.100000000000023</v>
      </c>
      <c r="N36" s="15">
        <v>15.399999999999977</v>
      </c>
      <c r="O36" s="15">
        <f t="shared" si="39"/>
        <v>179.3</v>
      </c>
      <c r="P36" s="15">
        <v>15.3</v>
      </c>
      <c r="Q36" s="15">
        <v>16.7</v>
      </c>
      <c r="R36" s="15">
        <v>15.5</v>
      </c>
      <c r="S36" s="15">
        <v>20.099999999999994</v>
      </c>
      <c r="T36" s="15">
        <v>17.300000000000011</v>
      </c>
      <c r="U36" s="15">
        <v>15.599999999999994</v>
      </c>
      <c r="V36" s="15">
        <v>19.200000000000003</v>
      </c>
      <c r="W36" s="15">
        <v>15.999999999999986</v>
      </c>
      <c r="X36" s="15">
        <v>12.200000000000017</v>
      </c>
      <c r="Y36" s="15">
        <v>12.900000000000006</v>
      </c>
      <c r="Z36" s="15">
        <v>9.1999999999999886</v>
      </c>
      <c r="AA36" s="15">
        <v>9.3000000000000114</v>
      </c>
      <c r="AB36" s="15">
        <f t="shared" si="45"/>
        <v>7.4</v>
      </c>
      <c r="AC36" s="15">
        <v>7.4</v>
      </c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6">
        <f t="shared" si="7"/>
        <v>-7.9</v>
      </c>
      <c r="AP36" s="27">
        <f t="shared" si="8"/>
        <v>-0.5163398692810458</v>
      </c>
      <c r="AQ36" s="29"/>
      <c r="AR36" s="31"/>
    </row>
    <row r="37" spans="1:44" x14ac:dyDescent="0.2"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44" x14ac:dyDescent="0.2">
      <c r="A38" s="12"/>
      <c r="P38" s="31"/>
      <c r="Q38" s="31"/>
      <c r="R38" s="31"/>
      <c r="S38" s="31"/>
      <c r="T38" s="31"/>
      <c r="U38" s="31"/>
      <c r="V38" s="31"/>
      <c r="W38" s="17"/>
      <c r="X38" s="17"/>
      <c r="Y38" s="17"/>
      <c r="Z38" s="17"/>
      <c r="AA38" s="17"/>
    </row>
    <row r="40" spans="1:44" x14ac:dyDescent="0.2"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44" x14ac:dyDescent="0.2">
      <c r="P41" s="31"/>
      <c r="Q41" s="31"/>
      <c r="R41" s="31"/>
      <c r="S41" s="31"/>
      <c r="T41" s="31"/>
      <c r="U41" s="31"/>
      <c r="V41" s="31"/>
      <c r="W41" s="17"/>
      <c r="X41" s="17"/>
      <c r="Y41" s="17"/>
      <c r="Z41" s="17"/>
      <c r="AA41" s="17"/>
    </row>
    <row r="42" spans="1:44" x14ac:dyDescent="0.2"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G42" s="20"/>
      <c r="AH42" s="20"/>
      <c r="AI42" s="22"/>
    </row>
    <row r="43" spans="1:44" x14ac:dyDescent="0.2"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G43" s="21"/>
      <c r="AH43" s="21"/>
    </row>
    <row r="44" spans="1:44" x14ac:dyDescent="0.2">
      <c r="AG44" s="21"/>
      <c r="AH44" s="21"/>
    </row>
    <row r="45" spans="1:44" x14ac:dyDescent="0.2"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G45" s="21"/>
      <c r="AH45" s="21"/>
    </row>
    <row r="46" spans="1:44" x14ac:dyDescent="0.2"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G46" s="21"/>
      <c r="AH46" s="21"/>
    </row>
    <row r="47" spans="1:44" x14ac:dyDescent="0.2"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G47" s="21"/>
      <c r="AH47" s="21"/>
    </row>
    <row r="48" spans="1:44" x14ac:dyDescent="0.2"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G48" s="21"/>
      <c r="AH48" s="21"/>
    </row>
    <row r="49" spans="16:34" x14ac:dyDescent="0.2"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G49" s="21"/>
      <c r="AH49" s="21"/>
    </row>
    <row r="50" spans="16:34" x14ac:dyDescent="0.2"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G50" s="21"/>
      <c r="AH50" s="21"/>
    </row>
    <row r="51" spans="16:34" x14ac:dyDescent="0.2">
      <c r="AG51" s="18"/>
      <c r="AH51" s="18"/>
    </row>
    <row r="52" spans="16:34" x14ac:dyDescent="0.2"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G52" s="18"/>
      <c r="AH52" s="18"/>
    </row>
    <row r="53" spans="16:34" x14ac:dyDescent="0.2"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G53" s="19"/>
      <c r="AH53" s="19"/>
    </row>
    <row r="54" spans="16:34" x14ac:dyDescent="0.2"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6:34" x14ac:dyDescent="0.2"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6:34" x14ac:dyDescent="0.2"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6:34" x14ac:dyDescent="0.2"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6:34" x14ac:dyDescent="0.2"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6:34" x14ac:dyDescent="0.2"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6:34" x14ac:dyDescent="0.2"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6:34" x14ac:dyDescent="0.2"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3" spans="16:34" x14ac:dyDescent="0.2"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6:34" x14ac:dyDescent="0.2"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</sheetData>
  <mergeCells count="2">
    <mergeCell ref="A3:A4"/>
    <mergeCell ref="AO3:AP3"/>
  </mergeCells>
  <phoneticPr fontId="0" type="noConversion"/>
  <pageMargins left="0.25" right="0.25" top="0.75" bottom="0.75" header="0.3" footer="0.3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2015-02-17T11:06:34Z</cp:lastPrinted>
  <dcterms:created xsi:type="dcterms:W3CDTF">2011-12-13T08:30:24Z</dcterms:created>
  <dcterms:modified xsi:type="dcterms:W3CDTF">2015-02-20T12:41:49Z</dcterms:modified>
</cp:coreProperties>
</file>