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\Exchange\Единая коммерческая  дирекция\Управление по маркетингу ЕКД\!_Общая папка Управления по маркетингу ЕКД\МАРКЕТИНГ\Пресс-релизы\2020\март\"/>
    </mc:Choice>
  </mc:AlternateContent>
  <bookViews>
    <workbookView xWindow="-15" yWindow="-15" windowWidth="10245" windowHeight="817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_xlnm.Print_Titles" localSheetId="0">statistics!$A:$A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62913"/>
</workbook>
</file>

<file path=xl/calcChain.xml><?xml version="1.0" encoding="utf-8"?>
<calcChain xmlns="http://schemas.openxmlformats.org/spreadsheetml/2006/main">
  <c r="AB32" i="1" l="1"/>
  <c r="AC32" i="1" s="1"/>
  <c r="AB31" i="1"/>
  <c r="AC31" i="1" s="1"/>
  <c r="AB30" i="1"/>
  <c r="AC30" i="1" s="1"/>
  <c r="AB29" i="1"/>
  <c r="AC29" i="1" s="1"/>
  <c r="AB28" i="1"/>
  <c r="AC28" i="1" s="1"/>
  <c r="AB27" i="1"/>
  <c r="AC27" i="1" s="1"/>
  <c r="AB26" i="1"/>
  <c r="AC26" i="1" s="1"/>
  <c r="AB25" i="1"/>
  <c r="AC25" i="1" s="1"/>
  <c r="AB24" i="1"/>
  <c r="AC24" i="1" s="1"/>
  <c r="AB23" i="1"/>
  <c r="AC23" i="1" s="1"/>
  <c r="AB22" i="1"/>
  <c r="AC22" i="1" s="1"/>
  <c r="AB21" i="1"/>
  <c r="AC21" i="1" s="1"/>
  <c r="AB20" i="1"/>
  <c r="AC20" i="1" s="1"/>
  <c r="AB19" i="1"/>
  <c r="AC19" i="1" s="1"/>
  <c r="AB18" i="1"/>
  <c r="AC18" i="1" s="1"/>
  <c r="AB17" i="1"/>
  <c r="AC17" i="1" s="1"/>
  <c r="AB16" i="1"/>
  <c r="AC16" i="1" s="1"/>
  <c r="AB15" i="1"/>
  <c r="AC15" i="1" s="1"/>
  <c r="AB14" i="1"/>
  <c r="AC14" i="1" s="1"/>
  <c r="AB13" i="1"/>
  <c r="AC13" i="1" s="1"/>
  <c r="AB12" i="1"/>
  <c r="AC12" i="1" s="1"/>
  <c r="AB11" i="1"/>
  <c r="AC11" i="1" s="1"/>
  <c r="AB10" i="1"/>
  <c r="AC10" i="1" s="1"/>
  <c r="AB9" i="1"/>
  <c r="AC9" i="1" s="1"/>
  <c r="AB8" i="1"/>
  <c r="AC8" i="1" s="1"/>
  <c r="AB7" i="1"/>
  <c r="AC7" i="1" s="1"/>
  <c r="AB6" i="1"/>
  <c r="AC6" i="1" s="1"/>
  <c r="AB5" i="1"/>
  <c r="AC5" i="1" s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P1" i="1" l="1"/>
</calcChain>
</file>

<file path=xl/sharedStrings.xml><?xml version="1.0" encoding="utf-8"?>
<sst xmlns="http://schemas.openxmlformats.org/spreadsheetml/2006/main" count="55" uniqueCount="43">
  <si>
    <t xml:space="preserve">Изменение, 
тыс. тонн </t>
  </si>
  <si>
    <t>Изменение,
 %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</si>
  <si>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</si>
  <si>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</si>
  <si>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</si>
  <si>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</si>
  <si>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</si>
  <si>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</si>
  <si>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</si>
  <si>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</si>
  <si>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</si>
  <si>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</si>
  <si>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</si>
  <si>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</si>
  <si>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Cargo turnover, total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</si>
  <si>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</si>
  <si>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</si>
  <si>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</si>
  <si>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</si>
  <si>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</si>
  <si>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</si>
  <si>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</si>
  <si>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</si>
  <si>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</si>
  <si>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</si>
  <si>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Mineral fertilizers</t>
  </si>
  <si>
    <t>Iron ore</t>
  </si>
  <si>
    <t>Other ores</t>
  </si>
  <si>
    <t>Coal</t>
  </si>
  <si>
    <t>General cargo, total</t>
  </si>
  <si>
    <t>Timber</t>
  </si>
  <si>
    <t>Non-ferrous metals</t>
  </si>
  <si>
    <t>Perishable cargo</t>
  </si>
  <si>
    <t>Containers</t>
  </si>
  <si>
    <t>Containers, Novorossyisk</t>
  </si>
  <si>
    <t>Containers, BSC</t>
  </si>
  <si>
    <t>Containers, thsd. TEU</t>
  </si>
  <si>
    <t>Containers, Novorossyisk, thsd. TEU</t>
  </si>
  <si>
    <t>Containers, BSC, thsd. TEU</t>
  </si>
  <si>
    <t>Other cargo</t>
  </si>
  <si>
    <t>Sugar and other bulk cargoes</t>
  </si>
  <si>
    <t>Ferrous metals and pig iron</t>
  </si>
  <si>
    <t>NCSP Group Cargo Turnover for January-March 2020/2019, thousand tonnes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</si>
</sst>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0.0%"/>
    <numFmt numFmtId="170" formatCode="_-* #,##0\ &quot;руб&quot;_-;\-* #,##0\ &quot;руб&quot;_-;_-* &quot;-&quot;\ &quot;руб&quot;_-;_-@_-"/>
    <numFmt numFmtId="171" formatCode="&quot;?.&quot;#,##0_);[Red]\(&quot;?.&quot;#,##0\)"/>
    <numFmt numFmtId="172" formatCode="&quot;?.&quot;#,##0.00_);[Red]\(&quot;?.&quot;#,##0.00\)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_(* #,##0_);_(* \(#,##0\);_(* &quot;-&quot;_);_(@_)"/>
    <numFmt numFmtId="176" formatCode="_(* #,##0.00_);_(* \(#,##0.00\);_(* &quot;-&quot;??_);_(@_)"/>
    <numFmt numFmtId="177" formatCode="#,##0_);[Red]\(#,##0\)"/>
    <numFmt numFmtId="178" formatCode="#,##0.00_);[Red]\(#,##0.00\)"/>
    <numFmt numFmtId="179" formatCode="#,##0\в"/>
    <numFmt numFmtId="180" formatCode="#,##0\т"/>
    <numFmt numFmtId="181" formatCode="_-* #,##0.0_р_._-;\-* #,##0.0_р_._-;_-* &quot;-&quot;?_р_._-;_-@_-"/>
  </numFmts>
  <fonts count="56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theme="0"/>
      <name val="Franklin Gothic Book"/>
      <family val="2"/>
      <charset val="204"/>
    </font>
    <font>
      <sz val="14"/>
      <name val="Franklin Gothic Book"/>
      <family val="2"/>
      <charset val="204"/>
    </font>
    <font>
      <b/>
      <sz val="14"/>
      <name val="Franklin Gothic Book"/>
      <family val="2"/>
      <charset val="204"/>
    </font>
    <font>
      <b/>
      <sz val="14"/>
      <color indexed="9"/>
      <name val="Franklin Gothic Book"/>
      <family val="2"/>
      <charset val="204"/>
    </font>
    <font>
      <b/>
      <i/>
      <sz val="14"/>
      <color indexed="9"/>
      <name val="Franklin Gothic Book"/>
      <family val="2"/>
      <charset val="204"/>
    </font>
    <font>
      <i/>
      <sz val="14"/>
      <name val="Franklin Gothic Book"/>
      <family val="2"/>
      <charset val="204"/>
    </font>
    <font>
      <b/>
      <i/>
      <sz val="14"/>
      <name val="Franklin Gothic Book"/>
      <family val="2"/>
      <charset val="204"/>
    </font>
    <font>
      <b/>
      <sz val="16"/>
      <name val="Franklin Gothic Book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56"/>
        <bgColor indexed="64"/>
      </patternFill>
    </fill>
    <fill>
      <patternFill patternType="solid">
        <fgColor rgb="FFC00000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2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170" fontId="4" fillId="0" borderId="0">
      <alignment horizontal="center"/>
    </xf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1" applyNumberFormat="0" applyAlignment="0" applyProtection="0">
      <alignment horizontal="left" vertical="center"/>
    </xf>
    <xf numFmtId="0" fontId="12" fillId="0" borderId="2">
      <alignment horizontal="left"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/>
    <xf numFmtId="0" fontId="2" fillId="0" borderId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0" fontId="20" fillId="5" borderId="5" applyNumberFormat="0" applyAlignment="0" applyProtection="0"/>
    <xf numFmtId="0" fontId="20" fillId="5" borderId="5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3" fillId="29" borderId="6" applyNumberFormat="0" applyAlignment="0" applyProtection="0"/>
    <xf numFmtId="0" fontId="23" fillId="29" borderId="6" applyNumberFormat="0" applyAlignment="0" applyProtection="0"/>
    <xf numFmtId="0" fontId="23" fillId="29" borderId="6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5" fillId="29" borderId="4" applyNumberFormat="0" applyAlignment="0" applyProtection="0"/>
    <xf numFmtId="0" fontId="25" fillId="29" borderId="4" applyNumberFormat="0" applyAlignment="0" applyProtection="0"/>
    <xf numFmtId="0" fontId="25" fillId="29" borderId="4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14" fontId="26" fillId="0" borderId="8" applyBorder="0">
      <alignment horizontal="center" vertical="center"/>
    </xf>
    <xf numFmtId="14" fontId="27" fillId="0" borderId="0">
      <alignment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30" borderId="17" applyNumberFormat="0" applyAlignment="0" applyProtection="0"/>
    <xf numFmtId="0" fontId="35" fillId="30" borderId="17" applyNumberFormat="0" applyAlignment="0" applyProtection="0"/>
    <xf numFmtId="0" fontId="35" fillId="30" borderId="17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2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75" fontId="4" fillId="0" borderId="0" applyFont="0" applyFill="0" applyBorder="0" applyAlignment="0" applyProtection="0"/>
    <xf numFmtId="3" fontId="45" fillId="0" borderId="21" applyFont="0" applyBorder="0">
      <alignment horizontal="right"/>
      <protection locked="0"/>
    </xf>
    <xf numFmtId="176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</cellStyleXfs>
  <cellXfs count="42">
    <xf numFmtId="0" fontId="0" fillId="0" borderId="0" xfId="0"/>
    <xf numFmtId="0" fontId="49" fillId="0" borderId="0" xfId="0" applyFont="1"/>
    <xf numFmtId="3" fontId="49" fillId="0" borderId="0" xfId="0" applyNumberFormat="1" applyFont="1" applyAlignment="1">
      <alignment horizontal="center"/>
    </xf>
    <xf numFmtId="3" fontId="49" fillId="0" borderId="0" xfId="0" applyNumberFormat="1" applyFont="1"/>
    <xf numFmtId="3" fontId="49" fillId="0" borderId="0" xfId="0" applyNumberFormat="1" applyFont="1" applyAlignment="1">
      <alignment horizontal="center" vertical="center"/>
    </xf>
    <xf numFmtId="0" fontId="49" fillId="0" borderId="29" xfId="0" applyFont="1" applyBorder="1" applyAlignment="1">
      <alignment horizontal="center" vertical="top"/>
    </xf>
    <xf numFmtId="1" fontId="50" fillId="0" borderId="31" xfId="0" applyNumberFormat="1" applyFont="1" applyBorder="1" applyAlignment="1" applyProtection="1">
      <alignment horizontal="center" vertical="center" wrapText="1"/>
      <protection locked="0"/>
    </xf>
    <xf numFmtId="3" fontId="49" fillId="0" borderId="23" xfId="0" applyNumberFormat="1" applyFont="1" applyBorder="1" applyAlignment="1">
      <alignment horizontal="center" vertical="center" wrapText="1"/>
    </xf>
    <xf numFmtId="3" fontId="49" fillId="0" borderId="24" xfId="0" applyNumberFormat="1" applyFont="1" applyBorder="1" applyAlignment="1">
      <alignment horizontal="center" vertical="center" wrapText="1"/>
    </xf>
    <xf numFmtId="0" fontId="49" fillId="0" borderId="0" xfId="0" applyFont="1" applyAlignment="1">
      <alignment vertical="top"/>
    </xf>
    <xf numFmtId="181" fontId="49" fillId="0" borderId="0" xfId="0" applyNumberFormat="1" applyFont="1"/>
    <xf numFmtId="9" fontId="49" fillId="0" borderId="0" xfId="800" applyFont="1"/>
    <xf numFmtId="3" fontId="52" fillId="32" borderId="32" xfId="907" applyNumberFormat="1" applyFont="1" applyFill="1" applyBorder="1" applyAlignment="1">
      <alignment horizontal="center"/>
    </xf>
    <xf numFmtId="3" fontId="52" fillId="32" borderId="22" xfId="907" applyNumberFormat="1" applyFont="1" applyFill="1" applyBorder="1" applyAlignment="1">
      <alignment horizontal="center"/>
    </xf>
    <xf numFmtId="169" fontId="52" fillId="32" borderId="26" xfId="800" applyNumberFormat="1" applyFont="1" applyFill="1" applyBorder="1" applyAlignment="1">
      <alignment horizontal="center"/>
    </xf>
    <xf numFmtId="3" fontId="50" fillId="0" borderId="32" xfId="907" applyNumberFormat="1" applyFont="1" applyBorder="1" applyAlignment="1">
      <alignment horizontal="center"/>
    </xf>
    <xf numFmtId="3" fontId="49" fillId="0" borderId="22" xfId="907" applyNumberFormat="1" applyFont="1" applyBorder="1" applyAlignment="1">
      <alignment horizontal="center"/>
    </xf>
    <xf numFmtId="169" fontId="49" fillId="0" borderId="26" xfId="800" applyNumberFormat="1" applyFont="1" applyBorder="1" applyAlignment="1">
      <alignment horizontal="center"/>
    </xf>
    <xf numFmtId="3" fontId="54" fillId="0" borderId="32" xfId="907" applyNumberFormat="1" applyFont="1" applyBorder="1" applyAlignment="1">
      <alignment horizontal="center"/>
    </xf>
    <xf numFmtId="3" fontId="53" fillId="0" borderId="22" xfId="907" applyNumberFormat="1" applyFont="1" applyBorder="1" applyAlignment="1">
      <alignment horizontal="center"/>
    </xf>
    <xf numFmtId="0" fontId="53" fillId="0" borderId="0" xfId="0" applyFont="1"/>
    <xf numFmtId="3" fontId="52" fillId="32" borderId="33" xfId="907" applyNumberFormat="1" applyFont="1" applyFill="1" applyBorder="1" applyAlignment="1">
      <alignment horizontal="center"/>
    </xf>
    <xf numFmtId="3" fontId="52" fillId="32" borderId="27" xfId="907" applyNumberFormat="1" applyFont="1" applyFill="1" applyBorder="1" applyAlignment="1">
      <alignment horizontal="center"/>
    </xf>
    <xf numFmtId="169" fontId="52" fillId="32" borderId="28" xfId="800" applyNumberFormat="1" applyFont="1" applyFill="1" applyBorder="1" applyAlignment="1">
      <alignment horizontal="center"/>
    </xf>
    <xf numFmtId="0" fontId="55" fillId="0" borderId="0" xfId="0" applyFont="1"/>
    <xf numFmtId="4" fontId="49" fillId="0" borderId="0" xfId="0" applyNumberFormat="1" applyFont="1" applyAlignment="1">
      <alignment horizontal="center" vertical="center"/>
    </xf>
    <xf numFmtId="4" fontId="49" fillId="0" borderId="0" xfId="0" applyNumberFormat="1" applyFont="1"/>
    <xf numFmtId="3" fontId="51" fillId="33" borderId="32" xfId="0" applyNumberFormat="1" applyFont="1" applyFill="1" applyBorder="1" applyAlignment="1">
      <alignment horizontal="center" vertical="center"/>
    </xf>
    <xf numFmtId="3" fontId="51" fillId="33" borderId="22" xfId="0" applyNumberFormat="1" applyFont="1" applyFill="1" applyBorder="1" applyAlignment="1">
      <alignment horizontal="center" vertical="center"/>
    </xf>
    <xf numFmtId="169" fontId="48" fillId="33" borderId="25" xfId="800" applyNumberFormat="1" applyFont="1" applyFill="1" applyBorder="1" applyAlignment="1">
      <alignment horizontal="center"/>
    </xf>
    <xf numFmtId="169" fontId="53" fillId="0" borderId="26" xfId="800" applyNumberFormat="1" applyFont="1" applyBorder="1" applyAlignment="1">
      <alignment horizontal="center"/>
    </xf>
    <xf numFmtId="181" fontId="53" fillId="0" borderId="0" xfId="0" applyNumberFormat="1" applyFont="1"/>
    <xf numFmtId="3" fontId="53" fillId="0" borderId="0" xfId="0" applyNumberFormat="1" applyFont="1"/>
    <xf numFmtId="9" fontId="53" fillId="0" borderId="0" xfId="800" applyFont="1"/>
    <xf numFmtId="0" fontId="49" fillId="0" borderId="23" xfId="0" applyFont="1" applyBorder="1" applyAlignment="1">
      <alignment horizontal="center" vertical="center"/>
    </xf>
    <xf numFmtId="0" fontId="49" fillId="0" borderId="30" xfId="0" applyFont="1" applyBorder="1" applyAlignment="1">
      <alignment horizontal="center" vertical="center"/>
    </xf>
    <xf numFmtId="0" fontId="51" fillId="33" borderId="34" xfId="0" applyFont="1" applyFill="1" applyBorder="1" applyAlignment="1">
      <alignment horizontal="left" vertical="center"/>
    </xf>
    <xf numFmtId="0" fontId="52" fillId="32" borderId="34" xfId="0" applyFont="1" applyFill="1" applyBorder="1"/>
    <xf numFmtId="0" fontId="49" fillId="0" borderId="34" xfId="0" applyFont="1" applyBorder="1"/>
    <xf numFmtId="0" fontId="53" fillId="0" borderId="34" xfId="0" applyFont="1" applyBorder="1" applyAlignment="1">
      <alignment horizontal="right"/>
    </xf>
    <xf numFmtId="0" fontId="49" fillId="0" borderId="34" xfId="0" applyFont="1" applyBorder="1" applyAlignment="1">
      <alignment horizontal="left"/>
    </xf>
    <xf numFmtId="0" fontId="52" fillId="32" borderId="35" xfId="0" applyFont="1" applyFill="1" applyBorder="1"/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  <sheetName val="Sheet3_(2)"/>
      <sheetName val="Comparables_Bloomberg"/>
      <sheetName val="Sheet3_(2)1"/>
      <sheetName val="Comparables_Bloomberg1"/>
      <sheetName val="Sheet3_(2)2"/>
      <sheetName val="Comparables_Bloomberg2"/>
      <sheetName val="Sheet3_(2)3"/>
      <sheetName val="Comparables_Bloomberg3"/>
      <sheetName val="Sheet3_(2)4"/>
      <sheetName val="Comparables_Bloomberg4"/>
      <sheetName val="Sheet3_(2)5"/>
      <sheetName val="Comparables_Bloomberg5"/>
      <sheetName val="Sheet3_(2)6"/>
      <sheetName val="Comparables_Bloomberg6"/>
      <sheetName val="Sheet3_(2)8"/>
      <sheetName val="Comparables_Bloomberg8"/>
      <sheetName val="Sheet3_(2)7"/>
      <sheetName val="Comparables_Bloomberg7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  <sheetName val="36_6"/>
      <sheetName val="Sub_base"/>
      <sheetName val="36_61"/>
      <sheetName val="Sub_base1"/>
      <sheetName val="36_62"/>
      <sheetName val="Sub_base2"/>
      <sheetName val="36_63"/>
      <sheetName val="Sub_base3"/>
      <sheetName val="36_64"/>
      <sheetName val="Sub_base4"/>
      <sheetName val="36_65"/>
      <sheetName val="Sub_base5"/>
      <sheetName val="36_66"/>
      <sheetName val="Sub_base6"/>
      <sheetName val="36_68"/>
      <sheetName val="Sub_base8"/>
      <sheetName val="36_67"/>
      <sheetName val="Sub_base7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  <sheetName val="New_Table"/>
      <sheetName val="New_Table1"/>
      <sheetName val="New_Table2"/>
      <sheetName val="New_Table3"/>
      <sheetName val="New_Table4"/>
      <sheetName val="New_Table5"/>
      <sheetName val="New_Table6"/>
      <sheetName val="New_Table8"/>
      <sheetName val="New_Table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  <sheetName val="Stocks_and_Index_(2)"/>
      <sheetName val="IPO_activity"/>
      <sheetName val="SP_Spread_over_S&amp;P_Rating"/>
      <sheetName val="Moody's_ratings"/>
      <sheetName val="Stocks_and_Index"/>
      <sheetName val="TD_Deals_stocks"/>
      <sheetName val="Cross_section"/>
      <sheetName val="Stocks_and_Index_(2)1"/>
      <sheetName val="IPO_activity1"/>
      <sheetName val="SP_Spread_over_S&amp;P_Rating1"/>
      <sheetName val="Moody's_ratings1"/>
      <sheetName val="Stocks_and_Index1"/>
      <sheetName val="TD_Deals_stocks1"/>
      <sheetName val="Cross_section1"/>
      <sheetName val="Stocks_and_Index_(2)2"/>
      <sheetName val="IPO_activity2"/>
      <sheetName val="SP_Spread_over_S&amp;P_Rating2"/>
      <sheetName val="Moody's_ratings2"/>
      <sheetName val="Stocks_and_Index2"/>
      <sheetName val="TD_Deals_stocks2"/>
      <sheetName val="Cross_section2"/>
      <sheetName val="Stocks_and_Index_(2)3"/>
      <sheetName val="IPO_activity3"/>
      <sheetName val="SP_Spread_over_S&amp;P_Rating3"/>
      <sheetName val="Moody's_ratings3"/>
      <sheetName val="Stocks_and_Index3"/>
      <sheetName val="TD_Deals_stocks3"/>
      <sheetName val="Cross_section3"/>
      <sheetName val="Stocks_and_Index_(2)4"/>
      <sheetName val="IPO_activity4"/>
      <sheetName val="SP_Spread_over_S&amp;P_Rating4"/>
      <sheetName val="Moody's_ratings4"/>
      <sheetName val="Stocks_and_Index4"/>
      <sheetName val="TD_Deals_stocks4"/>
      <sheetName val="Cross_section4"/>
      <sheetName val="Stocks_and_Index_(2)5"/>
      <sheetName val="IPO_activity5"/>
      <sheetName val="SP_Spread_over_S&amp;P_Rating5"/>
      <sheetName val="Moody's_ratings5"/>
      <sheetName val="Stocks_and_Index5"/>
      <sheetName val="TD_Deals_stocks5"/>
      <sheetName val="Cross_section5"/>
      <sheetName val="Stocks_and_Index_(2)6"/>
      <sheetName val="IPO_activity6"/>
      <sheetName val="SP_Spread_over_S&amp;P_Rating6"/>
      <sheetName val="Moody's_ratings6"/>
      <sheetName val="Stocks_and_Index6"/>
      <sheetName val="TD_Deals_stocks6"/>
      <sheetName val="Cross_section6"/>
      <sheetName val="Stocks_and_Index_(2)8"/>
      <sheetName val="IPO_activity8"/>
      <sheetName val="SP_Spread_over_S&amp;P_Rating8"/>
      <sheetName val="Moody's_ratings8"/>
      <sheetName val="Stocks_and_Index8"/>
      <sheetName val="TD_Deals_stocks8"/>
      <sheetName val="Cross_section8"/>
      <sheetName val="Stocks_and_Index_(2)7"/>
      <sheetName val="IPO_activity7"/>
      <sheetName val="SP_Spread_over_S&amp;P_Rating7"/>
      <sheetName val="Moody's_ratings7"/>
      <sheetName val="Stocks_and_Index7"/>
      <sheetName val="TD_Deals_stocks7"/>
      <sheetName val="Cross_section7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  <sheetName val="Xl_Bdd.xls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G35"/>
  <sheetViews>
    <sheetView tabSelected="1" zoomScale="70" zoomScaleNormal="70" zoomScaleSheetLayoutView="10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AB7" sqref="AB7"/>
    </sheetView>
  </sheetViews>
  <sheetFormatPr defaultColWidth="9.140625" defaultRowHeight="19.5" outlineLevelCol="1" x14ac:dyDescent="0.35"/>
  <cols>
    <col min="1" max="1" width="48.5703125" style="1" customWidth="1"/>
    <col min="2" max="2" width="16.5703125" style="2" customWidth="1"/>
    <col min="3" max="4" width="16.5703125" style="3" customWidth="1"/>
    <col min="5" max="5" width="14.140625" style="3" customWidth="1" collapsed="1"/>
    <col min="6" max="14" width="14.140625" style="3" hidden="1" customWidth="1" outlineLevel="1"/>
    <col min="15" max="15" width="16.5703125" style="2" customWidth="1"/>
    <col min="16" max="17" width="16.5703125" style="3" customWidth="1"/>
    <col min="18" max="18" width="15.140625" style="3" customWidth="1" collapsed="1"/>
    <col min="19" max="23" width="15.140625" style="3" hidden="1" customWidth="1" outlineLevel="1"/>
    <col min="24" max="24" width="15.140625" style="26" hidden="1" customWidth="1" outlineLevel="1"/>
    <col min="25" max="27" width="15.140625" style="3" hidden="1" customWidth="1" outlineLevel="1"/>
    <col min="28" max="29" width="16.42578125" style="3" customWidth="1"/>
    <col min="30" max="30" width="3.85546875" style="1" customWidth="1"/>
    <col min="31" max="31" width="4.140625" style="1" customWidth="1"/>
    <col min="32" max="16384" width="9.140625" style="1"/>
  </cols>
  <sheetData>
    <row r="1" spans="1:33" ht="22.5" hidden="1" customHeight="1" x14ac:dyDescent="0.35">
      <c r="P1" s="4">
        <f>IF(P5=0,0,1)</f>
        <v>1</v>
      </c>
      <c r="Q1" s="4"/>
      <c r="R1" s="4"/>
      <c r="S1" s="4"/>
      <c r="T1" s="4"/>
      <c r="U1" s="4"/>
      <c r="V1" s="4"/>
      <c r="W1" s="4"/>
      <c r="X1" s="25"/>
      <c r="Y1" s="4"/>
      <c r="Z1" s="4"/>
      <c r="AA1" s="4"/>
    </row>
    <row r="2" spans="1:33" ht="21" x14ac:dyDescent="0.35">
      <c r="A2" s="24" t="s">
        <v>42</v>
      </c>
    </row>
    <row r="3" spans="1:33" ht="5.25" customHeight="1" thickBot="1" x14ac:dyDescent="0.4"/>
    <row r="4" spans="1:33" s="9" customFormat="1" ht="39" x14ac:dyDescent="0.2">
      <c r="A4" s="5"/>
      <c r="B4" s="6">
        <v>2019</v>
      </c>
      <c r="C4" s="34" t="s">
        <v>2</v>
      </c>
      <c r="D4" s="34" t="s">
        <v>3</v>
      </c>
      <c r="E4" s="34" t="s">
        <v>4</v>
      </c>
      <c r="F4" s="34" t="s">
        <v>5</v>
      </c>
      <c r="G4" s="34" t="s">
        <v>6</v>
      </c>
      <c r="H4" s="34" t="s">
        <v>7</v>
      </c>
      <c r="I4" s="34" t="s">
        <v>8</v>
      </c>
      <c r="J4" s="34" t="s">
        <v>9</v>
      </c>
      <c r="K4" s="34" t="s">
        <v>10</v>
      </c>
      <c r="L4" s="34" t="s">
        <v>11</v>
      </c>
      <c r="M4" s="34" t="s">
        <v>12</v>
      </c>
      <c r="N4" s="35" t="s">
        <v>13</v>
      </c>
      <c r="O4" s="6">
        <v>2020</v>
      </c>
      <c r="P4" s="34" t="s">
        <v>2</v>
      </c>
      <c r="Q4" s="34" t="s">
        <v>3</v>
      </c>
      <c r="R4" s="34" t="s">
        <v>4</v>
      </c>
      <c r="S4" s="34" t="s">
        <v>5</v>
      </c>
      <c r="T4" s="34" t="s">
        <v>6</v>
      </c>
      <c r="U4" s="34" t="s">
        <v>7</v>
      </c>
      <c r="V4" s="34" t="s">
        <v>8</v>
      </c>
      <c r="W4" s="34" t="s">
        <v>9</v>
      </c>
      <c r="X4" s="34" t="s">
        <v>10</v>
      </c>
      <c r="Y4" s="34" t="s">
        <v>11</v>
      </c>
      <c r="Z4" s="34" t="s">
        <v>12</v>
      </c>
      <c r="AA4" s="35" t="s">
        <v>13</v>
      </c>
      <c r="AB4" s="7" t="s">
        <v>0</v>
      </c>
      <c r="AC4" s="8" t="s">
        <v>1</v>
      </c>
    </row>
    <row r="5" spans="1:33" x14ac:dyDescent="0.35">
      <c r="A5" s="36" t="s">
        <v>14</v>
      </c>
      <c r="B5" s="27">
        <f>C5+D5+E5</f>
        <v>35949.793808403934</v>
      </c>
      <c r="C5" s="28">
        <v>12063.091917208003</v>
      </c>
      <c r="D5" s="28">
        <v>11337.649132275823</v>
      </c>
      <c r="E5" s="28">
        <v>12549.05275892011</v>
      </c>
      <c r="F5" s="28">
        <v>11686.016341795377</v>
      </c>
      <c r="G5" s="28">
        <v>12116.344980392187</v>
      </c>
      <c r="H5" s="28">
        <v>12007.867734005149</v>
      </c>
      <c r="I5" s="28">
        <v>13402.226203412267</v>
      </c>
      <c r="J5" s="28">
        <v>12466.199070946997</v>
      </c>
      <c r="K5" s="28">
        <v>12205.077548351999</v>
      </c>
      <c r="L5" s="28">
        <v>11401.159081925001</v>
      </c>
      <c r="M5" s="28">
        <v>9978.630227731428</v>
      </c>
      <c r="N5" s="28">
        <v>11287.421289849997</v>
      </c>
      <c r="O5" s="27">
        <f>P5+Q5+R5</f>
        <v>34092.211465179003</v>
      </c>
      <c r="P5" s="28">
        <v>11838.878801650002</v>
      </c>
      <c r="Q5" s="28">
        <v>10742.311109131002</v>
      </c>
      <c r="R5" s="28">
        <v>11511.021554397999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1.2800000000000001E-2</v>
      </c>
      <c r="AB5" s="28">
        <f>O5-B5</f>
        <v>-1857.5823432249308</v>
      </c>
      <c r="AC5" s="29">
        <f>AB5/B5</f>
        <v>-5.1671571556849552E-2</v>
      </c>
      <c r="AD5" s="10"/>
      <c r="AF5" s="3"/>
      <c r="AG5" s="11"/>
    </row>
    <row r="6" spans="1:33" x14ac:dyDescent="0.35">
      <c r="A6" s="37" t="s">
        <v>15</v>
      </c>
      <c r="B6" s="12">
        <f t="shared" ref="B6:B32" si="0">C6+D6+E6</f>
        <v>26539.640304000008</v>
      </c>
      <c r="C6" s="13">
        <v>8976.0211930000023</v>
      </c>
      <c r="D6" s="13">
        <v>8368.8763429999999</v>
      </c>
      <c r="E6" s="13">
        <v>9194.7427680000019</v>
      </c>
      <c r="F6" s="13">
        <v>9325.4372770000009</v>
      </c>
      <c r="G6" s="13">
        <v>10094.947860999999</v>
      </c>
      <c r="H6" s="13">
        <v>9918.6480460000002</v>
      </c>
      <c r="I6" s="13">
        <v>11265.693090000001</v>
      </c>
      <c r="J6" s="13">
        <v>10669.435334</v>
      </c>
      <c r="K6" s="13">
        <v>10283.336295999999</v>
      </c>
      <c r="L6" s="13">
        <v>9337.3126919999995</v>
      </c>
      <c r="M6" s="13">
        <v>8086.5014879999999</v>
      </c>
      <c r="N6" s="13">
        <v>8856.3290889999989</v>
      </c>
      <c r="O6" s="12">
        <f t="shared" ref="O6:O32" si="1">P6+Q6+R6</f>
        <v>28306.839249000001</v>
      </c>
      <c r="P6" s="13">
        <v>9845.0232500000002</v>
      </c>
      <c r="Q6" s="13">
        <v>8818.2037310000014</v>
      </c>
      <c r="R6" s="13">
        <v>9643.6122680000008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f>O6-B6</f>
        <v>1767.1989449999928</v>
      </c>
      <c r="AC6" s="14">
        <f t="shared" ref="AC6:AC32" si="2">AB6/B6</f>
        <v>6.658714755578822E-2</v>
      </c>
      <c r="AD6" s="10"/>
      <c r="AF6" s="3"/>
      <c r="AG6" s="11"/>
    </row>
    <row r="7" spans="1:33" x14ac:dyDescent="0.35">
      <c r="A7" s="38" t="s">
        <v>16</v>
      </c>
      <c r="B7" s="15">
        <f t="shared" si="0"/>
        <v>16428.803483</v>
      </c>
      <c r="C7" s="16">
        <v>5502.343726000001</v>
      </c>
      <c r="D7" s="16">
        <v>5027.4764480000003</v>
      </c>
      <c r="E7" s="16">
        <v>5898.9833090000002</v>
      </c>
      <c r="F7" s="16">
        <v>6293.2198859999999</v>
      </c>
      <c r="G7" s="16">
        <v>7625.0007960000003</v>
      </c>
      <c r="H7" s="16">
        <v>7091.2520700000005</v>
      </c>
      <c r="I7" s="16">
        <v>8179.9868200000001</v>
      </c>
      <c r="J7" s="16">
        <v>7830.3088280000002</v>
      </c>
      <c r="K7" s="16">
        <v>7461.1486890000006</v>
      </c>
      <c r="L7" s="16">
        <v>6504.4029339999997</v>
      </c>
      <c r="M7" s="16">
        <v>5365.5310150000005</v>
      </c>
      <c r="N7" s="16">
        <v>5781.9505380000001</v>
      </c>
      <c r="O7" s="15">
        <f t="shared" si="1"/>
        <v>17644.595928000002</v>
      </c>
      <c r="P7" s="16">
        <v>6290.9010400000006</v>
      </c>
      <c r="Q7" s="16">
        <v>5311.5832470000005</v>
      </c>
      <c r="R7" s="16">
        <v>6042.1116409999995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  <c r="X7" s="16">
        <v>0</v>
      </c>
      <c r="Y7" s="16">
        <v>0</v>
      </c>
      <c r="Z7" s="16">
        <v>0</v>
      </c>
      <c r="AA7" s="16">
        <v>0</v>
      </c>
      <c r="AB7" s="16">
        <f>O7-B7</f>
        <v>1215.7924450000028</v>
      </c>
      <c r="AC7" s="17">
        <f t="shared" si="2"/>
        <v>7.400371221544319E-2</v>
      </c>
      <c r="AD7" s="10"/>
      <c r="AF7" s="3"/>
      <c r="AG7" s="11"/>
    </row>
    <row r="8" spans="1:33" s="20" customFormat="1" x14ac:dyDescent="0.35">
      <c r="A8" s="39" t="s">
        <v>17</v>
      </c>
      <c r="B8" s="18">
        <f t="shared" si="0"/>
        <v>6728.4309790000007</v>
      </c>
      <c r="C8" s="19">
        <v>2104.3464500000005</v>
      </c>
      <c r="D8" s="19">
        <v>2224.4225190000002</v>
      </c>
      <c r="E8" s="19">
        <v>2399.66201</v>
      </c>
      <c r="F8" s="19">
        <v>2487.1458399999997</v>
      </c>
      <c r="G8" s="19">
        <v>3022.23299</v>
      </c>
      <c r="H8" s="19">
        <v>2688.7587399999998</v>
      </c>
      <c r="I8" s="19">
        <v>3276.0352400000002</v>
      </c>
      <c r="J8" s="19">
        <v>2922.5108199999995</v>
      </c>
      <c r="K8" s="19">
        <v>2864.3380900000002</v>
      </c>
      <c r="L8" s="19">
        <v>2706.2360700000004</v>
      </c>
      <c r="M8" s="19">
        <v>2165.2671</v>
      </c>
      <c r="N8" s="19">
        <v>2181.8884900000003</v>
      </c>
      <c r="O8" s="18">
        <f t="shared" si="1"/>
        <v>6452.5391600000003</v>
      </c>
      <c r="P8" s="19">
        <v>1990.5510400000001</v>
      </c>
      <c r="Q8" s="19">
        <v>1820.40488</v>
      </c>
      <c r="R8" s="19">
        <v>2641.5832399999999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f t="shared" ref="AB8:AB32" si="3">O8-B8</f>
        <v>-275.8918190000004</v>
      </c>
      <c r="AC8" s="30">
        <f t="shared" si="2"/>
        <v>-4.100388632373312E-2</v>
      </c>
      <c r="AD8" s="31"/>
      <c r="AF8" s="32"/>
      <c r="AG8" s="33"/>
    </row>
    <row r="9" spans="1:33" s="20" customFormat="1" x14ac:dyDescent="0.35">
      <c r="A9" s="39" t="s">
        <v>18</v>
      </c>
      <c r="B9" s="18">
        <f t="shared" si="0"/>
        <v>9700.372503999999</v>
      </c>
      <c r="C9" s="19">
        <v>3397.9972760000001</v>
      </c>
      <c r="D9" s="19">
        <v>2803.0539290000002</v>
      </c>
      <c r="E9" s="19">
        <v>3499.3212990000002</v>
      </c>
      <c r="F9" s="19">
        <v>3806.0740460000002</v>
      </c>
      <c r="G9" s="19">
        <v>4602.7678059999998</v>
      </c>
      <c r="H9" s="19">
        <v>4402.4933300000002</v>
      </c>
      <c r="I9" s="19">
        <v>4903.9515799999999</v>
      </c>
      <c r="J9" s="19">
        <v>4907.7980080000007</v>
      </c>
      <c r="K9" s="19">
        <v>4596.8105990000004</v>
      </c>
      <c r="L9" s="19">
        <v>3798.1668639999998</v>
      </c>
      <c r="M9" s="19">
        <v>3200.263915</v>
      </c>
      <c r="N9" s="19">
        <v>3600.0620479999998</v>
      </c>
      <c r="O9" s="18">
        <f t="shared" si="1"/>
        <v>11192.056768</v>
      </c>
      <c r="P9" s="19">
        <v>4300.3500000000004</v>
      </c>
      <c r="Q9" s="19">
        <v>3491.178367</v>
      </c>
      <c r="R9" s="19">
        <v>3400.528401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f t="shared" si="3"/>
        <v>1491.6842640000013</v>
      </c>
      <c r="AC9" s="30">
        <f t="shared" si="2"/>
        <v>0.15377597750858513</v>
      </c>
      <c r="AD9" s="31"/>
      <c r="AF9" s="32"/>
      <c r="AG9" s="33"/>
    </row>
    <row r="10" spans="1:33" x14ac:dyDescent="0.35">
      <c r="A10" s="38" t="s">
        <v>19</v>
      </c>
      <c r="B10" s="15">
        <f t="shared" si="0"/>
        <v>9837.913790999999</v>
      </c>
      <c r="C10" s="16">
        <v>3380.5210569999999</v>
      </c>
      <c r="D10" s="16">
        <v>3280.5094649999996</v>
      </c>
      <c r="E10" s="16">
        <v>3176.8832689999999</v>
      </c>
      <c r="F10" s="16">
        <v>2957.627434</v>
      </c>
      <c r="G10" s="16">
        <v>2373.4664149999999</v>
      </c>
      <c r="H10" s="16">
        <v>2757.4276159999999</v>
      </c>
      <c r="I10" s="16">
        <v>2992.1274700000004</v>
      </c>
      <c r="J10" s="16">
        <v>2700.8628060000001</v>
      </c>
      <c r="K10" s="16">
        <v>2725.1481870000002</v>
      </c>
      <c r="L10" s="16">
        <v>2771.435238</v>
      </c>
      <c r="M10" s="16">
        <v>2618.3676629999995</v>
      </c>
      <c r="N10" s="16">
        <v>2955.9358609999999</v>
      </c>
      <c r="O10" s="15">
        <f t="shared" si="1"/>
        <v>10354.539851000001</v>
      </c>
      <c r="P10" s="16">
        <v>3488.7445399999997</v>
      </c>
      <c r="Q10" s="16">
        <v>3377.8733140000004</v>
      </c>
      <c r="R10" s="16">
        <v>3487.9219970000004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6">
        <f t="shared" si="3"/>
        <v>516.62606000000233</v>
      </c>
      <c r="AC10" s="17">
        <f t="shared" si="2"/>
        <v>5.251378198420751E-2</v>
      </c>
      <c r="AD10" s="10"/>
      <c r="AF10" s="3"/>
      <c r="AG10" s="11"/>
    </row>
    <row r="11" spans="1:33" s="20" customFormat="1" x14ac:dyDescent="0.35">
      <c r="A11" s="39" t="s">
        <v>20</v>
      </c>
      <c r="B11" s="18">
        <f t="shared" si="0"/>
        <v>5493.8935089999995</v>
      </c>
      <c r="C11" s="19">
        <v>1893.1787999999999</v>
      </c>
      <c r="D11" s="19">
        <v>1858.2833289999996</v>
      </c>
      <c r="E11" s="19">
        <v>1742.43138</v>
      </c>
      <c r="F11" s="19">
        <v>1835.2616299999997</v>
      </c>
      <c r="G11" s="19">
        <v>1487.8235599999998</v>
      </c>
      <c r="H11" s="19">
        <v>1753.0971500000001</v>
      </c>
      <c r="I11" s="19">
        <v>1976.3266800000004</v>
      </c>
      <c r="J11" s="19">
        <v>1779.7012200000001</v>
      </c>
      <c r="K11" s="19">
        <v>1953.8121700000002</v>
      </c>
      <c r="L11" s="19">
        <v>1663.0308299999997</v>
      </c>
      <c r="M11" s="19">
        <v>1401.6461499999996</v>
      </c>
      <c r="N11" s="19">
        <v>1780.8619199999996</v>
      </c>
      <c r="O11" s="18">
        <f t="shared" si="1"/>
        <v>5282.3061200000002</v>
      </c>
      <c r="P11" s="19">
        <v>1773.6645399999995</v>
      </c>
      <c r="Q11" s="19">
        <v>1717.3961100000001</v>
      </c>
      <c r="R11" s="19">
        <v>1791.2454700000005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f>O11-B11</f>
        <v>-211.58738899999935</v>
      </c>
      <c r="AC11" s="30">
        <f>AB11/B11</f>
        <v>-3.8513194450052704E-2</v>
      </c>
      <c r="AD11" s="31"/>
      <c r="AF11" s="32"/>
      <c r="AG11" s="33"/>
    </row>
    <row r="12" spans="1:33" s="20" customFormat="1" x14ac:dyDescent="0.35">
      <c r="A12" s="39" t="s">
        <v>21</v>
      </c>
      <c r="B12" s="18">
        <f t="shared" si="0"/>
        <v>4344.0202819999995</v>
      </c>
      <c r="C12" s="19">
        <v>1487.342257</v>
      </c>
      <c r="D12" s="19">
        <v>1422.226136</v>
      </c>
      <c r="E12" s="19">
        <v>1434.4518889999999</v>
      </c>
      <c r="F12" s="19">
        <v>1122.365804</v>
      </c>
      <c r="G12" s="19">
        <v>885.64285499999994</v>
      </c>
      <c r="H12" s="19">
        <v>1004.330466</v>
      </c>
      <c r="I12" s="19">
        <v>1015.8007899999999</v>
      </c>
      <c r="J12" s="19">
        <v>921.16158600000006</v>
      </c>
      <c r="K12" s="19">
        <v>771.33601700000008</v>
      </c>
      <c r="L12" s="19">
        <v>1108.4044080000001</v>
      </c>
      <c r="M12" s="19">
        <v>1216.721513</v>
      </c>
      <c r="N12" s="19">
        <v>1175.0739410000001</v>
      </c>
      <c r="O12" s="18">
        <f t="shared" si="1"/>
        <v>5072.2337310000003</v>
      </c>
      <c r="P12" s="19">
        <v>1715.0800000000002</v>
      </c>
      <c r="Q12" s="19">
        <v>1660.477204</v>
      </c>
      <c r="R12" s="19">
        <v>1696.6765269999999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f t="shared" si="3"/>
        <v>728.21344900000076</v>
      </c>
      <c r="AC12" s="30">
        <f t="shared" si="2"/>
        <v>0.16763583080342553</v>
      </c>
      <c r="AD12" s="31"/>
      <c r="AF12" s="32"/>
      <c r="AG12" s="33"/>
    </row>
    <row r="13" spans="1:33" x14ac:dyDescent="0.35">
      <c r="A13" s="38" t="s">
        <v>22</v>
      </c>
      <c r="B13" s="15">
        <f t="shared" si="0"/>
        <v>183.37224600000002</v>
      </c>
      <c r="C13" s="16">
        <v>71.273089999999996</v>
      </c>
      <c r="D13" s="16">
        <v>36.226635999999999</v>
      </c>
      <c r="E13" s="16">
        <v>75.872520000000009</v>
      </c>
      <c r="F13" s="16">
        <v>62.541029999999999</v>
      </c>
      <c r="G13" s="16">
        <v>70.538259999999994</v>
      </c>
      <c r="H13" s="16">
        <v>36.014620000000001</v>
      </c>
      <c r="I13" s="16">
        <v>68</v>
      </c>
      <c r="J13" s="16">
        <v>95.242739999999998</v>
      </c>
      <c r="K13" s="16">
        <v>66.531679999999994</v>
      </c>
      <c r="L13" s="16">
        <v>33</v>
      </c>
      <c r="M13" s="16">
        <v>80.300870000000003</v>
      </c>
      <c r="N13" s="16">
        <v>66.050449999999998</v>
      </c>
      <c r="O13" s="15">
        <f t="shared" si="1"/>
        <v>149.48480000000001</v>
      </c>
      <c r="P13" s="16">
        <v>45.035029999999999</v>
      </c>
      <c r="Q13" s="16">
        <v>67.790750000000003</v>
      </c>
      <c r="R13" s="16">
        <v>36.659019999999998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f t="shared" si="3"/>
        <v>-33.887446000000011</v>
      </c>
      <c r="AC13" s="17">
        <f t="shared" si="2"/>
        <v>-0.18480139028236589</v>
      </c>
      <c r="AD13" s="10"/>
      <c r="AF13" s="3"/>
      <c r="AG13" s="11"/>
    </row>
    <row r="14" spans="1:33" x14ac:dyDescent="0.35">
      <c r="A14" s="38" t="s">
        <v>23</v>
      </c>
      <c r="B14" s="15">
        <f t="shared" si="0"/>
        <v>89.550783999999993</v>
      </c>
      <c r="C14" s="16">
        <v>21.883320000000001</v>
      </c>
      <c r="D14" s="16">
        <v>24.663793999999999</v>
      </c>
      <c r="E14" s="16">
        <v>43.003669999999993</v>
      </c>
      <c r="F14" s="16">
        <v>12.048926999999999</v>
      </c>
      <c r="G14" s="16">
        <v>25.94239</v>
      </c>
      <c r="H14" s="16">
        <v>33.953739999999996</v>
      </c>
      <c r="I14" s="16">
        <v>25.578800000000001</v>
      </c>
      <c r="J14" s="16">
        <v>43.020960000000002</v>
      </c>
      <c r="K14" s="16">
        <v>30.507739999999998</v>
      </c>
      <c r="L14" s="16">
        <v>28.474519999999998</v>
      </c>
      <c r="M14" s="16">
        <v>22.301939999999998</v>
      </c>
      <c r="N14" s="16">
        <v>52.392240000000001</v>
      </c>
      <c r="O14" s="15">
        <f t="shared" si="1"/>
        <v>158.21867</v>
      </c>
      <c r="P14" s="16">
        <v>20.342639999999999</v>
      </c>
      <c r="Q14" s="16">
        <v>60.956420000000001</v>
      </c>
      <c r="R14" s="16">
        <v>76.919610000000006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f t="shared" si="3"/>
        <v>68.66788600000001</v>
      </c>
      <c r="AC14" s="17">
        <f t="shared" si="2"/>
        <v>0.76680385065082191</v>
      </c>
      <c r="AD14" s="10"/>
      <c r="AF14" s="3"/>
      <c r="AG14" s="11"/>
    </row>
    <row r="15" spans="1:33" x14ac:dyDescent="0.35">
      <c r="A15" s="37" t="s">
        <v>24</v>
      </c>
      <c r="B15" s="12">
        <f t="shared" si="0"/>
        <v>3750.6296840000009</v>
      </c>
      <c r="C15" s="13">
        <v>1290.8260300000002</v>
      </c>
      <c r="D15" s="13">
        <v>1164.4114340000003</v>
      </c>
      <c r="E15" s="13">
        <v>1295.3922200000002</v>
      </c>
      <c r="F15" s="13">
        <v>739.93314000000009</v>
      </c>
      <c r="G15" s="13">
        <v>535.25565000000006</v>
      </c>
      <c r="H15" s="13">
        <v>562.02548999999999</v>
      </c>
      <c r="I15" s="13">
        <v>511.71573999999998</v>
      </c>
      <c r="J15" s="13">
        <v>607.59327000000008</v>
      </c>
      <c r="K15" s="13">
        <v>639.00496999999996</v>
      </c>
      <c r="L15" s="13">
        <v>528.29345999999998</v>
      </c>
      <c r="M15" s="13">
        <v>522.10271</v>
      </c>
      <c r="N15" s="13">
        <v>589.81092999999998</v>
      </c>
      <c r="O15" s="12">
        <f t="shared" si="1"/>
        <v>1578.6719400000002</v>
      </c>
      <c r="P15" s="13">
        <v>643.80953</v>
      </c>
      <c r="Q15" s="13">
        <v>488.93569000000002</v>
      </c>
      <c r="R15" s="13">
        <v>445.92672000000005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f t="shared" si="3"/>
        <v>-2171.9577440000007</v>
      </c>
      <c r="AC15" s="14">
        <f t="shared" si="2"/>
        <v>-0.57909149316059227</v>
      </c>
      <c r="AD15" s="10"/>
      <c r="AF15" s="3"/>
      <c r="AG15" s="11"/>
    </row>
    <row r="16" spans="1:33" x14ac:dyDescent="0.35">
      <c r="A16" s="38" t="s">
        <v>25</v>
      </c>
      <c r="B16" s="15">
        <f t="shared" si="0"/>
        <v>191.02413700000002</v>
      </c>
      <c r="C16" s="16">
        <v>39.021990000000002</v>
      </c>
      <c r="D16" s="16">
        <v>89.432096999999999</v>
      </c>
      <c r="E16" s="16">
        <v>62.570050000000002</v>
      </c>
      <c r="F16" s="16">
        <v>30.393529999999998</v>
      </c>
      <c r="G16" s="16">
        <v>36.627459999999999</v>
      </c>
      <c r="H16" s="16">
        <v>105.33273000000001</v>
      </c>
      <c r="I16" s="16">
        <v>66.635359999999991</v>
      </c>
      <c r="J16" s="16">
        <v>56.90804</v>
      </c>
      <c r="K16" s="16">
        <v>50.528309999999991</v>
      </c>
      <c r="L16" s="16">
        <v>30.066379999999999</v>
      </c>
      <c r="M16" s="16">
        <v>79.628299999999996</v>
      </c>
      <c r="N16" s="16">
        <v>77.243120000000005</v>
      </c>
      <c r="O16" s="15">
        <f t="shared" si="1"/>
        <v>216.12627000000001</v>
      </c>
      <c r="P16" s="16">
        <v>102.07217000000001</v>
      </c>
      <c r="Q16" s="16">
        <v>31.039260000000002</v>
      </c>
      <c r="R16" s="16">
        <v>83.014839999999992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f>O16-B16</f>
        <v>25.102132999999981</v>
      </c>
      <c r="AC16" s="17">
        <f t="shared" si="2"/>
        <v>0.13140817382674513</v>
      </c>
      <c r="AD16" s="10"/>
      <c r="AF16" s="3"/>
      <c r="AG16" s="11"/>
    </row>
    <row r="17" spans="1:33" x14ac:dyDescent="0.35">
      <c r="A17" s="38" t="s">
        <v>26</v>
      </c>
      <c r="B17" s="15">
        <f t="shared" si="0"/>
        <v>782.79630500000007</v>
      </c>
      <c r="C17" s="16">
        <v>201.13677000000001</v>
      </c>
      <c r="D17" s="16">
        <v>234.25355500000001</v>
      </c>
      <c r="E17" s="16">
        <v>347.40598</v>
      </c>
      <c r="F17" s="16">
        <v>185.94543999999999</v>
      </c>
      <c r="G17" s="16">
        <v>299.52902999999998</v>
      </c>
      <c r="H17" s="16">
        <v>242.54744999999997</v>
      </c>
      <c r="I17" s="16">
        <v>189.15427999999997</v>
      </c>
      <c r="J17" s="16">
        <v>340.68979000000002</v>
      </c>
      <c r="K17" s="16">
        <v>283.19346999999999</v>
      </c>
      <c r="L17" s="16">
        <v>197.27148</v>
      </c>
      <c r="M17" s="16">
        <v>226.72313</v>
      </c>
      <c r="N17" s="16">
        <v>271.02602000000002</v>
      </c>
      <c r="O17" s="15">
        <f t="shared" si="1"/>
        <v>996.77014999999994</v>
      </c>
      <c r="P17" s="16">
        <v>339.49711000000002</v>
      </c>
      <c r="Q17" s="16">
        <v>403.67662000000001</v>
      </c>
      <c r="R17" s="16">
        <v>253.59641999999999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f t="shared" si="3"/>
        <v>213.97384499999987</v>
      </c>
      <c r="AC17" s="17">
        <f t="shared" si="2"/>
        <v>0.27334549694891552</v>
      </c>
      <c r="AD17" s="10"/>
      <c r="AF17" s="3"/>
      <c r="AG17" s="11"/>
    </row>
    <row r="18" spans="1:33" x14ac:dyDescent="0.35">
      <c r="A18" s="38" t="s">
        <v>27</v>
      </c>
      <c r="B18" s="15">
        <f t="shared" si="0"/>
        <v>72.992130000000003</v>
      </c>
      <c r="C18" s="16">
        <v>4.7891300000000001</v>
      </c>
      <c r="D18" s="16">
        <v>11.574</v>
      </c>
      <c r="E18" s="16">
        <v>56.628999999999998</v>
      </c>
      <c r="F18" s="16">
        <v>16.509350000000001</v>
      </c>
      <c r="G18" s="16">
        <v>25.53471</v>
      </c>
      <c r="H18" s="16">
        <v>42.788870000000003</v>
      </c>
      <c r="I18" s="16">
        <v>36.711919999999999</v>
      </c>
      <c r="J18" s="16">
        <v>38.191389999999998</v>
      </c>
      <c r="K18" s="16">
        <v>7.48956</v>
      </c>
      <c r="L18" s="16">
        <v>35.67942</v>
      </c>
      <c r="M18" s="16">
        <v>11.91155</v>
      </c>
      <c r="N18" s="16">
        <v>4.1310000000000002</v>
      </c>
      <c r="O18" s="15">
        <f t="shared" si="1"/>
        <v>20.520960000000002</v>
      </c>
      <c r="P18" s="16">
        <v>10.61496</v>
      </c>
      <c r="Q18" s="16">
        <v>0</v>
      </c>
      <c r="R18" s="16">
        <v>9.9060000000000006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f t="shared" si="3"/>
        <v>-52.471170000000001</v>
      </c>
      <c r="AC18" s="17">
        <f t="shared" si="2"/>
        <v>-0.7188606497714205</v>
      </c>
      <c r="AD18" s="10"/>
      <c r="AF18" s="3"/>
      <c r="AG18" s="11"/>
    </row>
    <row r="19" spans="1:33" x14ac:dyDescent="0.35">
      <c r="A19" s="38" t="s">
        <v>28</v>
      </c>
      <c r="B19" s="15">
        <f t="shared" si="0"/>
        <v>379.21257500000002</v>
      </c>
      <c r="C19" s="16">
        <v>136.26815999999999</v>
      </c>
      <c r="D19" s="16">
        <v>107.564125</v>
      </c>
      <c r="E19" s="16">
        <v>135.38029</v>
      </c>
      <c r="F19" s="16">
        <v>55.377929999999999</v>
      </c>
      <c r="G19" s="16">
        <v>127.54033</v>
      </c>
      <c r="H19" s="16">
        <v>114.00714000000001</v>
      </c>
      <c r="I19" s="16">
        <v>128.28888000000001</v>
      </c>
      <c r="J19" s="16">
        <v>140.83750000000001</v>
      </c>
      <c r="K19" s="16">
        <v>209.30918000000003</v>
      </c>
      <c r="L19" s="16">
        <v>224.08968000000002</v>
      </c>
      <c r="M19" s="16">
        <v>198.84683000000001</v>
      </c>
      <c r="N19" s="16">
        <v>177.50869</v>
      </c>
      <c r="O19" s="15">
        <f t="shared" si="1"/>
        <v>340.66441000000003</v>
      </c>
      <c r="P19" s="16">
        <v>187.03514000000001</v>
      </c>
      <c r="Q19" s="16">
        <v>54.219809999999995</v>
      </c>
      <c r="R19" s="16">
        <v>99.40946000000001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f t="shared" si="3"/>
        <v>-38.548164999999983</v>
      </c>
      <c r="AC19" s="17">
        <f t="shared" si="2"/>
        <v>-0.1016531822553616</v>
      </c>
      <c r="AD19" s="10"/>
      <c r="AF19" s="3"/>
      <c r="AG19" s="11"/>
    </row>
    <row r="20" spans="1:33" x14ac:dyDescent="0.35">
      <c r="A20" s="38" t="s">
        <v>40</v>
      </c>
      <c r="B20" s="15">
        <f t="shared" si="0"/>
        <v>2324.6045370000002</v>
      </c>
      <c r="C20" s="16">
        <v>909.60998000000006</v>
      </c>
      <c r="D20" s="16">
        <v>721.58765700000004</v>
      </c>
      <c r="E20" s="16">
        <v>693.40690000000006</v>
      </c>
      <c r="F20" s="16">
        <v>451.70689000000004</v>
      </c>
      <c r="G20" s="16">
        <v>46.024119999999996</v>
      </c>
      <c r="H20" s="16">
        <v>57.349299999999999</v>
      </c>
      <c r="I20" s="16">
        <v>90.925299999999993</v>
      </c>
      <c r="J20" s="16">
        <v>30.966550000000002</v>
      </c>
      <c r="K20" s="16">
        <v>88.484449999999995</v>
      </c>
      <c r="L20" s="16">
        <v>41.186500000000002</v>
      </c>
      <c r="M20" s="16">
        <v>4.9928999999999997</v>
      </c>
      <c r="N20" s="16">
        <v>59.902099999999997</v>
      </c>
      <c r="O20" s="15">
        <f t="shared" si="1"/>
        <v>4.5901500000000004</v>
      </c>
      <c r="P20" s="16">
        <v>4.5901500000000004</v>
      </c>
      <c r="Q20" s="16">
        <v>0</v>
      </c>
      <c r="R20" s="16">
        <v>0</v>
      </c>
      <c r="S20" s="16"/>
      <c r="T20" s="16"/>
      <c r="U20" s="16"/>
      <c r="V20" s="16"/>
      <c r="W20" s="16"/>
      <c r="X20" s="16"/>
      <c r="Y20" s="16"/>
      <c r="Z20" s="16"/>
      <c r="AA20" s="16"/>
      <c r="AB20" s="16">
        <f t="shared" si="3"/>
        <v>-2320.0143870000002</v>
      </c>
      <c r="AC20" s="17">
        <f t="shared" si="2"/>
        <v>-0.99802540607361812</v>
      </c>
      <c r="AD20" s="10"/>
      <c r="AF20" s="3"/>
      <c r="AG20" s="11"/>
    </row>
    <row r="21" spans="1:33" x14ac:dyDescent="0.35">
      <c r="A21" s="37" t="s">
        <v>29</v>
      </c>
      <c r="B21" s="12">
        <f t="shared" si="0"/>
        <v>4092.0502365000002</v>
      </c>
      <c r="C21" s="13">
        <v>1336.0698238500001</v>
      </c>
      <c r="D21" s="13">
        <v>1278.6112847999998</v>
      </c>
      <c r="E21" s="13">
        <v>1477.36912785</v>
      </c>
      <c r="F21" s="13">
        <v>913.38368004999995</v>
      </c>
      <c r="G21" s="13">
        <v>988.71898505000001</v>
      </c>
      <c r="H21" s="13">
        <v>946.9192218500001</v>
      </c>
      <c r="I21" s="13">
        <v>1034.7272604499999</v>
      </c>
      <c r="J21" s="13">
        <v>818.63633649999997</v>
      </c>
      <c r="K21" s="13">
        <v>921.42001225000013</v>
      </c>
      <c r="L21" s="13">
        <v>1062.6965464</v>
      </c>
      <c r="M21" s="13">
        <v>914.49127370000019</v>
      </c>
      <c r="N21" s="13">
        <v>1289.5757783500001</v>
      </c>
      <c r="O21" s="12">
        <f t="shared" si="1"/>
        <v>2895.14455675</v>
      </c>
      <c r="P21" s="13">
        <v>983.56864065000025</v>
      </c>
      <c r="Q21" s="13">
        <v>971.9282154</v>
      </c>
      <c r="R21" s="13">
        <v>939.64770069999997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f t="shared" si="3"/>
        <v>-1196.9056797500002</v>
      </c>
      <c r="AC21" s="14">
        <f t="shared" si="2"/>
        <v>-0.29249535332531351</v>
      </c>
      <c r="AD21" s="10"/>
      <c r="AF21" s="3"/>
      <c r="AG21" s="11"/>
    </row>
    <row r="22" spans="1:33" x14ac:dyDescent="0.35">
      <c r="A22" s="38" t="s">
        <v>41</v>
      </c>
      <c r="B22" s="15">
        <f t="shared" si="0"/>
        <v>3755.1190120000001</v>
      </c>
      <c r="C22" s="16">
        <v>1249.8508700000002</v>
      </c>
      <c r="D22" s="16">
        <v>1167.596916</v>
      </c>
      <c r="E22" s="16">
        <v>1337.6712260000002</v>
      </c>
      <c r="F22" s="16">
        <v>815.47170399999993</v>
      </c>
      <c r="G22" s="16">
        <v>912.63872800000001</v>
      </c>
      <c r="H22" s="16">
        <v>830.66592500000002</v>
      </c>
      <c r="I22" s="16">
        <v>933.53403400000002</v>
      </c>
      <c r="J22" s="16">
        <v>707.9044439999999</v>
      </c>
      <c r="K22" s="16">
        <v>769.41441000000009</v>
      </c>
      <c r="L22" s="16">
        <v>901.77241299999991</v>
      </c>
      <c r="M22" s="16">
        <v>772.9484030000001</v>
      </c>
      <c r="N22" s="16">
        <v>1123.140531</v>
      </c>
      <c r="O22" s="15">
        <f t="shared" si="1"/>
        <v>2553.0532899999998</v>
      </c>
      <c r="P22" s="16">
        <v>872.21271400000012</v>
      </c>
      <c r="Q22" s="16">
        <v>857.08003200000007</v>
      </c>
      <c r="R22" s="16">
        <v>823.76054399999998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f t="shared" si="3"/>
        <v>-1202.0657220000003</v>
      </c>
      <c r="AC22" s="17">
        <f t="shared" si="2"/>
        <v>-0.3201138813866175</v>
      </c>
      <c r="AD22" s="10"/>
      <c r="AF22" s="3"/>
      <c r="AG22" s="11"/>
    </row>
    <row r="23" spans="1:33" x14ac:dyDescent="0.35">
      <c r="A23" s="38" t="s">
        <v>30</v>
      </c>
      <c r="B23" s="15">
        <f t="shared" si="0"/>
        <v>82.079801099999997</v>
      </c>
      <c r="C23" s="16">
        <v>30.575234250000001</v>
      </c>
      <c r="D23" s="16">
        <v>21.011493800000007</v>
      </c>
      <c r="E23" s="16">
        <v>30.49307305</v>
      </c>
      <c r="F23" s="16">
        <v>35.661907050000003</v>
      </c>
      <c r="G23" s="16">
        <v>8.282522049999999</v>
      </c>
      <c r="H23" s="16">
        <v>19.681126849999998</v>
      </c>
      <c r="I23" s="16">
        <v>16.398064649999998</v>
      </c>
      <c r="J23" s="16">
        <v>24.139956500000004</v>
      </c>
      <c r="K23" s="16">
        <v>37.029671250000007</v>
      </c>
      <c r="L23" s="16">
        <v>27.132395400000004</v>
      </c>
      <c r="M23" s="16">
        <v>28.441497699999999</v>
      </c>
      <c r="N23" s="16">
        <v>28.842592350000007</v>
      </c>
      <c r="O23" s="15">
        <f t="shared" si="1"/>
        <v>31.610057599999998</v>
      </c>
      <c r="P23" s="16">
        <v>16.05313765</v>
      </c>
      <c r="Q23" s="16">
        <v>9.5066663999999985</v>
      </c>
      <c r="R23" s="16">
        <v>6.0502535499999999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f t="shared" si="3"/>
        <v>-50.4697435</v>
      </c>
      <c r="AC23" s="17">
        <f t="shared" si="2"/>
        <v>-0.61488627925049888</v>
      </c>
      <c r="AD23" s="10"/>
      <c r="AF23" s="3"/>
      <c r="AG23" s="11"/>
    </row>
    <row r="24" spans="1:33" x14ac:dyDescent="0.35">
      <c r="A24" s="38" t="s">
        <v>31</v>
      </c>
      <c r="B24" s="15">
        <f t="shared" si="0"/>
        <v>239.42109339999996</v>
      </c>
      <c r="C24" s="16">
        <v>51.8625696</v>
      </c>
      <c r="D24" s="16">
        <v>86.787704999999988</v>
      </c>
      <c r="E24" s="16">
        <v>100.77081879999999</v>
      </c>
      <c r="F24" s="16">
        <v>52.475393999999994</v>
      </c>
      <c r="G24" s="16">
        <v>62.435744999999997</v>
      </c>
      <c r="H24" s="16">
        <v>91.054989000000006</v>
      </c>
      <c r="I24" s="16">
        <v>82.135191800000001</v>
      </c>
      <c r="J24" s="16">
        <v>85.836866000000001</v>
      </c>
      <c r="K24" s="16">
        <v>114.022648</v>
      </c>
      <c r="L24" s="16">
        <v>126.541911</v>
      </c>
      <c r="M24" s="16">
        <v>105.54244600000001</v>
      </c>
      <c r="N24" s="16">
        <v>121.37274500000001</v>
      </c>
      <c r="O24" s="15">
        <f t="shared" si="1"/>
        <v>284.47051299999998</v>
      </c>
      <c r="P24" s="16">
        <v>87.770064999999988</v>
      </c>
      <c r="Q24" s="16">
        <v>96.281754000000006</v>
      </c>
      <c r="R24" s="16">
        <v>100.41869399999999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f t="shared" si="3"/>
        <v>45.049419600000022</v>
      </c>
      <c r="AC24" s="17">
        <f t="shared" si="2"/>
        <v>0.18815977723707125</v>
      </c>
      <c r="AD24" s="10"/>
      <c r="AF24" s="3"/>
      <c r="AG24" s="11"/>
    </row>
    <row r="25" spans="1:33" x14ac:dyDescent="0.35">
      <c r="A25" s="38" t="s">
        <v>32</v>
      </c>
      <c r="B25" s="15">
        <f t="shared" si="0"/>
        <v>15.430330000000001</v>
      </c>
      <c r="C25" s="16">
        <v>3.7811500000000002</v>
      </c>
      <c r="D25" s="16">
        <v>3.2151700000000001</v>
      </c>
      <c r="E25" s="16">
        <v>8.4340100000000007</v>
      </c>
      <c r="F25" s="16">
        <v>9.7746750000000002</v>
      </c>
      <c r="G25" s="16">
        <v>5.3619900000000005</v>
      </c>
      <c r="H25" s="16">
        <v>5.5171809999999999</v>
      </c>
      <c r="I25" s="16">
        <v>2.6599699999999999</v>
      </c>
      <c r="J25" s="16">
        <v>0.75507000000000002</v>
      </c>
      <c r="K25" s="16">
        <v>0.95328299999999999</v>
      </c>
      <c r="L25" s="16">
        <v>7.2498269999999989</v>
      </c>
      <c r="M25" s="16">
        <v>7.5589269999999997</v>
      </c>
      <c r="N25" s="16">
        <v>16.219909999999999</v>
      </c>
      <c r="O25" s="15">
        <f t="shared" si="1"/>
        <v>26.010696149999998</v>
      </c>
      <c r="P25" s="16">
        <v>7.532724</v>
      </c>
      <c r="Q25" s="16">
        <v>9.0597630000000002</v>
      </c>
      <c r="R25" s="16">
        <v>9.4182091499999991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f t="shared" si="3"/>
        <v>10.580366149999996</v>
      </c>
      <c r="AC25" s="17">
        <f t="shared" si="2"/>
        <v>0.68568631714292538</v>
      </c>
      <c r="AD25" s="10"/>
      <c r="AF25" s="3"/>
      <c r="AG25" s="11"/>
    </row>
    <row r="26" spans="1:33" x14ac:dyDescent="0.35">
      <c r="A26" s="37" t="s">
        <v>33</v>
      </c>
      <c r="B26" s="12">
        <f t="shared" si="0"/>
        <v>1509.1403946360001</v>
      </c>
      <c r="C26" s="13">
        <v>450.44132935800002</v>
      </c>
      <c r="D26" s="13">
        <v>515.52324651000004</v>
      </c>
      <c r="E26" s="13">
        <v>543.175818768</v>
      </c>
      <c r="F26" s="13">
        <v>695.45835359500006</v>
      </c>
      <c r="G26" s="13">
        <v>493.32369426699995</v>
      </c>
      <c r="H26" s="13">
        <v>546.67046509500005</v>
      </c>
      <c r="I26" s="13">
        <v>574.30510603499999</v>
      </c>
      <c r="J26" s="13">
        <v>349.94542844699998</v>
      </c>
      <c r="K26" s="13">
        <v>354.77233510199994</v>
      </c>
      <c r="L26" s="13">
        <v>461.68737552499999</v>
      </c>
      <c r="M26" s="13">
        <v>432.55690298700006</v>
      </c>
      <c r="N26" s="13">
        <v>533.37639999999999</v>
      </c>
      <c r="O26" s="12">
        <f t="shared" si="1"/>
        <v>1214.5471860289999</v>
      </c>
      <c r="P26" s="13">
        <v>354.55610000000001</v>
      </c>
      <c r="Q26" s="13">
        <v>440.06794173100002</v>
      </c>
      <c r="R26" s="13">
        <v>419.92314429800001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f>O26-B26</f>
        <v>-294.59320860700018</v>
      </c>
      <c r="AC26" s="14">
        <f>AB26/B26</f>
        <v>-0.19520596602813425</v>
      </c>
      <c r="AD26" s="10"/>
      <c r="AF26" s="3"/>
      <c r="AG26" s="11"/>
    </row>
    <row r="27" spans="1:33" s="20" customFormat="1" x14ac:dyDescent="0.35">
      <c r="A27" s="39" t="s">
        <v>34</v>
      </c>
      <c r="B27" s="18">
        <f t="shared" si="0"/>
        <v>1229.7445</v>
      </c>
      <c r="C27" s="19">
        <v>348.64400000000001</v>
      </c>
      <c r="D27" s="19">
        <v>430.39250000000004</v>
      </c>
      <c r="E27" s="19">
        <v>450.70799999999997</v>
      </c>
      <c r="F27" s="19">
        <v>548.25490000000002</v>
      </c>
      <c r="G27" s="19">
        <v>376.27909999999997</v>
      </c>
      <c r="H27" s="19">
        <v>424.03380000000004</v>
      </c>
      <c r="I27" s="19">
        <v>443.34479999999996</v>
      </c>
      <c r="J27" s="19">
        <v>242.81479999999999</v>
      </c>
      <c r="K27" s="19">
        <v>263.44709999999998</v>
      </c>
      <c r="L27" s="19">
        <v>366.19629999999995</v>
      </c>
      <c r="M27" s="19">
        <v>364.33120000000008</v>
      </c>
      <c r="N27" s="19">
        <v>446.59640000000002</v>
      </c>
      <c r="O27" s="18">
        <f t="shared" si="1"/>
        <v>998.68990000000008</v>
      </c>
      <c r="P27" s="19">
        <v>289.35610000000003</v>
      </c>
      <c r="Q27" s="19">
        <v>366.25799999999998</v>
      </c>
      <c r="R27" s="19">
        <v>343.07580000000002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f t="shared" si="3"/>
        <v>-231.05459999999994</v>
      </c>
      <c r="AC27" s="30">
        <f t="shared" si="2"/>
        <v>-0.18788829712188176</v>
      </c>
      <c r="AD27" s="31"/>
      <c r="AF27" s="32"/>
      <c r="AG27" s="33"/>
    </row>
    <row r="28" spans="1:33" s="20" customFormat="1" x14ac:dyDescent="0.35">
      <c r="A28" s="39" t="s">
        <v>35</v>
      </c>
      <c r="B28" s="18">
        <f t="shared" si="0"/>
        <v>279.39589463599998</v>
      </c>
      <c r="C28" s="19">
        <v>101.797329358</v>
      </c>
      <c r="D28" s="19">
        <v>85.130746509999994</v>
      </c>
      <c r="E28" s="19">
        <v>92.467818768000001</v>
      </c>
      <c r="F28" s="19">
        <v>147.20345359500001</v>
      </c>
      <c r="G28" s="19">
        <v>117.04459426700001</v>
      </c>
      <c r="H28" s="19">
        <v>122.63666509500001</v>
      </c>
      <c r="I28" s="19">
        <v>130.960306035</v>
      </c>
      <c r="J28" s="19">
        <v>107.13062844699999</v>
      </c>
      <c r="K28" s="19">
        <v>91.325235101999994</v>
      </c>
      <c r="L28" s="19">
        <v>95.491075525000014</v>
      </c>
      <c r="M28" s="19">
        <v>68.225702987000005</v>
      </c>
      <c r="N28" s="19">
        <v>86.78</v>
      </c>
      <c r="O28" s="18">
        <f t="shared" si="1"/>
        <v>215.85728602900002</v>
      </c>
      <c r="P28" s="19">
        <v>65.2</v>
      </c>
      <c r="Q28" s="19">
        <v>73.809941731000009</v>
      </c>
      <c r="R28" s="19">
        <v>76.847344297999996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f t="shared" si="3"/>
        <v>-63.538608606999958</v>
      </c>
      <c r="AC28" s="30">
        <f t="shared" si="2"/>
        <v>-0.22741425277482602</v>
      </c>
      <c r="AD28" s="31"/>
      <c r="AF28" s="32"/>
      <c r="AG28" s="33"/>
    </row>
    <row r="29" spans="1:33" x14ac:dyDescent="0.35">
      <c r="A29" s="40" t="s">
        <v>36</v>
      </c>
      <c r="B29" s="15">
        <f t="shared" si="0"/>
        <v>160.57900000000001</v>
      </c>
      <c r="C29" s="16">
        <v>50.660000000000004</v>
      </c>
      <c r="D29" s="16">
        <v>54.442000000000007</v>
      </c>
      <c r="E29" s="16">
        <v>55.477000000000004</v>
      </c>
      <c r="F29" s="16">
        <v>67.837999999999994</v>
      </c>
      <c r="G29" s="16">
        <v>53.68</v>
      </c>
      <c r="H29" s="16">
        <v>58.793999999999997</v>
      </c>
      <c r="I29" s="16">
        <v>62.831000000000003</v>
      </c>
      <c r="J29" s="16">
        <v>41.402999999999999</v>
      </c>
      <c r="K29" s="16">
        <v>39.412999999999997</v>
      </c>
      <c r="L29" s="16">
        <v>48.131</v>
      </c>
      <c r="M29" s="16">
        <v>46.155999999999999</v>
      </c>
      <c r="N29" s="16">
        <v>59.635000000000005</v>
      </c>
      <c r="O29" s="15">
        <f t="shared" si="1"/>
        <v>134.416</v>
      </c>
      <c r="P29" s="16">
        <v>39.799999999999997</v>
      </c>
      <c r="Q29" s="16">
        <v>46.662999999999997</v>
      </c>
      <c r="R29" s="16">
        <v>47.952999999999996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f t="shared" si="3"/>
        <v>-26.163000000000011</v>
      </c>
      <c r="AC29" s="17">
        <f t="shared" si="2"/>
        <v>-0.16292915013793841</v>
      </c>
      <c r="AD29" s="10"/>
      <c r="AF29" s="3"/>
      <c r="AG29" s="11"/>
    </row>
    <row r="30" spans="1:33" s="20" customFormat="1" x14ac:dyDescent="0.35">
      <c r="A30" s="39" t="s">
        <v>37</v>
      </c>
      <c r="B30" s="18">
        <f t="shared" si="0"/>
        <v>106.87000000000002</v>
      </c>
      <c r="C30" s="19">
        <v>31.496000000000002</v>
      </c>
      <c r="D30" s="19">
        <v>37.929000000000002</v>
      </c>
      <c r="E30" s="19">
        <v>37.445000000000007</v>
      </c>
      <c r="F30" s="19">
        <v>41.023999999999994</v>
      </c>
      <c r="G30" s="19">
        <v>28.442</v>
      </c>
      <c r="H30" s="19">
        <v>34.25</v>
      </c>
      <c r="I30" s="19">
        <v>36.120000000000005</v>
      </c>
      <c r="J30" s="19">
        <v>20.162999999999997</v>
      </c>
      <c r="K30" s="19">
        <v>21.906999999999996</v>
      </c>
      <c r="L30" s="19">
        <v>29.624000000000002</v>
      </c>
      <c r="M30" s="19">
        <v>32.158000000000001</v>
      </c>
      <c r="N30" s="19">
        <v>44.844000000000008</v>
      </c>
      <c r="O30" s="18">
        <f t="shared" si="1"/>
        <v>95.35899999999998</v>
      </c>
      <c r="P30" s="19">
        <v>26.599999999999998</v>
      </c>
      <c r="Q30" s="19">
        <v>34.802999999999997</v>
      </c>
      <c r="R30" s="19">
        <v>33.955999999999996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f t="shared" si="3"/>
        <v>-11.511000000000038</v>
      </c>
      <c r="AC30" s="30">
        <f t="shared" si="2"/>
        <v>-0.10771030223636227</v>
      </c>
      <c r="AD30" s="31"/>
      <c r="AF30" s="32"/>
      <c r="AG30" s="33"/>
    </row>
    <row r="31" spans="1:33" s="20" customFormat="1" x14ac:dyDescent="0.35">
      <c r="A31" s="39" t="s">
        <v>38</v>
      </c>
      <c r="B31" s="18">
        <f t="shared" si="0"/>
        <v>53.709000000000003</v>
      </c>
      <c r="C31" s="19">
        <v>19.164000000000001</v>
      </c>
      <c r="D31" s="19">
        <v>16.513000000000002</v>
      </c>
      <c r="E31" s="19">
        <v>18.032</v>
      </c>
      <c r="F31" s="19">
        <v>26.814</v>
      </c>
      <c r="G31" s="19">
        <v>25.238</v>
      </c>
      <c r="H31" s="19">
        <v>24.544</v>
      </c>
      <c r="I31" s="19">
        <v>26.710999999999999</v>
      </c>
      <c r="J31" s="19">
        <v>21.240000000000002</v>
      </c>
      <c r="K31" s="19">
        <v>17.506</v>
      </c>
      <c r="L31" s="19">
        <v>18.506999999999998</v>
      </c>
      <c r="M31" s="19">
        <v>13.997999999999999</v>
      </c>
      <c r="N31" s="19">
        <v>14.791</v>
      </c>
      <c r="O31" s="18">
        <f t="shared" si="1"/>
        <v>39.057000000000002</v>
      </c>
      <c r="P31" s="19">
        <v>13.2</v>
      </c>
      <c r="Q31" s="19">
        <v>11.860000000000001</v>
      </c>
      <c r="R31" s="19">
        <v>13.996999999999998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19">
        <v>0</v>
      </c>
      <c r="Z31" s="19">
        <v>0</v>
      </c>
      <c r="AA31" s="19">
        <v>0</v>
      </c>
      <c r="AB31" s="19">
        <f t="shared" si="3"/>
        <v>-14.652000000000001</v>
      </c>
      <c r="AC31" s="30">
        <f t="shared" si="2"/>
        <v>-0.27280344076411772</v>
      </c>
      <c r="AD31" s="31"/>
      <c r="AF31" s="32"/>
      <c r="AG31" s="33"/>
    </row>
    <row r="32" spans="1:33" ht="20.25" thickBot="1" x14ac:dyDescent="0.4">
      <c r="A32" s="41" t="s">
        <v>39</v>
      </c>
      <c r="B32" s="21">
        <f t="shared" si="0"/>
        <v>58.333189267931374</v>
      </c>
      <c r="C32" s="22">
        <v>9.7335409999999989</v>
      </c>
      <c r="D32" s="22">
        <v>10.226823965823652</v>
      </c>
      <c r="E32" s="22">
        <v>38.372824302107723</v>
      </c>
      <c r="F32" s="22">
        <v>11.803891150375939</v>
      </c>
      <c r="G32" s="22">
        <v>4.0987900751879698</v>
      </c>
      <c r="H32" s="22">
        <v>33.604511060150372</v>
      </c>
      <c r="I32" s="22">
        <v>15.785006927265492</v>
      </c>
      <c r="J32" s="22">
        <v>20.588701999999998</v>
      </c>
      <c r="K32" s="22">
        <v>6.5439350000000012</v>
      </c>
      <c r="L32" s="22">
        <v>11.169008000000002</v>
      </c>
      <c r="M32" s="22">
        <v>22.977853044429249</v>
      </c>
      <c r="N32" s="22">
        <v>18.329092499999998</v>
      </c>
      <c r="O32" s="21">
        <f t="shared" si="1"/>
        <v>97.008533400000005</v>
      </c>
      <c r="P32" s="22">
        <v>11.921281</v>
      </c>
      <c r="Q32" s="22">
        <v>23.175530999999999</v>
      </c>
      <c r="R32" s="22">
        <v>61.911721399999998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2">
        <v>0</v>
      </c>
      <c r="Y32" s="22">
        <v>0</v>
      </c>
      <c r="Z32" s="22">
        <v>0</v>
      </c>
      <c r="AA32" s="22">
        <v>1.2800000000000001E-2</v>
      </c>
      <c r="AB32" s="22">
        <f t="shared" si="3"/>
        <v>38.675344132068631</v>
      </c>
      <c r="AC32" s="23">
        <f t="shared" si="2"/>
        <v>0.66300753683170155</v>
      </c>
      <c r="AF32" s="3"/>
      <c r="AG32" s="11"/>
    </row>
    <row r="35" spans="3:14" x14ac:dyDescent="0.35"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50" fitToHeight="0" orientation="landscape" r:id="rId1"/>
  <headerFooter alignWithMargins="0"/>
  <colBreaks count="2" manualBreakCount="2">
    <brk id="14" max="1048575" man="1"/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statistics</vt:lpstr>
      <vt:lpstr>statistics!Заголовки_для_печати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Качан Анатолий Германович</cp:lastModifiedBy>
  <cp:lastPrinted>2019-06-06T11:21:43Z</cp:lastPrinted>
  <dcterms:created xsi:type="dcterms:W3CDTF">2011-12-13T08:30:24Z</dcterms:created>
  <dcterms:modified xsi:type="dcterms:W3CDTF">2020-04-21T12:50:07Z</dcterms:modified>
</cp:coreProperties>
</file>