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4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T31" i="1" l="1"/>
  <c r="T29" i="1"/>
  <c r="T26" i="1"/>
  <c r="T21" i="1"/>
  <c r="G31" i="1"/>
  <c r="G29" i="1"/>
  <c r="G28" i="1" s="1"/>
  <c r="G21" i="1"/>
  <c r="G25" i="1"/>
  <c r="G26" i="1"/>
  <c r="G11" i="1"/>
  <c r="C11" i="1" s="1"/>
  <c r="G10" i="1"/>
  <c r="G9" i="1" s="1"/>
  <c r="G6" i="1"/>
  <c r="C31" i="1"/>
  <c r="C30" i="1"/>
  <c r="C29" i="1"/>
  <c r="C27" i="1"/>
  <c r="C26" i="1"/>
  <c r="C24" i="1"/>
  <c r="C23" i="1"/>
  <c r="C22" i="1"/>
  <c r="C21" i="1"/>
  <c r="C19" i="1"/>
  <c r="C18" i="1"/>
  <c r="C17" i="1"/>
  <c r="C16" i="1"/>
  <c r="C15" i="1"/>
  <c r="C13" i="1"/>
  <c r="C12" i="1"/>
  <c r="C10" i="1"/>
  <c r="C8" i="1"/>
  <c r="C7" i="1"/>
  <c r="F9" i="1" l="1"/>
  <c r="F6" i="1"/>
  <c r="E9" i="1"/>
  <c r="D9" i="1"/>
  <c r="C9" i="1" s="1"/>
  <c r="S10" i="1"/>
  <c r="S29" i="1"/>
  <c r="S26" i="1"/>
  <c r="S21" i="1"/>
  <c r="S11" i="1"/>
  <c r="E28" i="1" l="1"/>
  <c r="C28" i="1" s="1"/>
  <c r="E25" i="1"/>
  <c r="C25" i="1" s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C6" i="1" s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I5" i="1"/>
  <c r="H5" i="1"/>
  <c r="G5" i="1"/>
  <c r="F5" i="1"/>
  <c r="E5" i="1"/>
  <c r="D5" i="1"/>
  <c r="C5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W4" i="1" s="1"/>
  <c r="X14" i="1"/>
  <c r="Y14" i="1"/>
  <c r="Z14" i="1"/>
  <c r="AA14" i="1"/>
  <c r="AB14" i="1"/>
  <c r="Q14" i="1"/>
  <c r="E14" i="1"/>
  <c r="F14" i="1"/>
  <c r="G14" i="1"/>
  <c r="H14" i="1"/>
  <c r="H4" i="1" s="1"/>
  <c r="I14" i="1"/>
  <c r="I4" i="1" s="1"/>
  <c r="J14" i="1"/>
  <c r="J4" i="1" s="1"/>
  <c r="K14" i="1"/>
  <c r="K4" i="1" s="1"/>
  <c r="L14" i="1"/>
  <c r="L4" i="1" s="1"/>
  <c r="M14" i="1"/>
  <c r="M4" i="1" s="1"/>
  <c r="N14" i="1"/>
  <c r="N4" i="1" s="1"/>
  <c r="O14" i="1"/>
  <c r="O4" i="1" s="1"/>
  <c r="D14" i="1"/>
  <c r="D4" i="1" s="1"/>
  <c r="C20" i="1" l="1"/>
  <c r="G4" i="1"/>
  <c r="C14" i="1"/>
  <c r="F4" i="1"/>
  <c r="P14" i="1"/>
  <c r="P20" i="1"/>
  <c r="E4" i="1"/>
  <c r="AC20" i="1" l="1"/>
  <c r="AD20" i="1" s="1"/>
  <c r="C4" i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<sst xmlns="http://schemas.openxmlformats.org/spreadsheetml/2006/main" count="58" uniqueCount="46">
  <si>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Грузооборот, всего **</t>
  </si>
  <si>
    <t>Наливные грузы, всего</t>
  </si>
  <si>
    <t>Сырая нефть</t>
  </si>
  <si>
    <t>Сырая нефть, НМТП</t>
  </si>
  <si>
    <t xml:space="preserve">Сырая нефть, ПТП </t>
  </si>
  <si>
    <t>Нефтепродукты</t>
  </si>
  <si>
    <t>Нефтепродукты, НМТП</t>
  </si>
  <si>
    <t>Нефтепродукты, ПТП</t>
  </si>
  <si>
    <t>КАС</t>
  </si>
  <si>
    <t>Масла</t>
  </si>
  <si>
    <t>Навалочные грузы, всего</t>
  </si>
  <si>
    <t>Зерно</t>
  </si>
  <si>
    <t>Сахар</t>
  </si>
  <si>
    <t>Руда и железорудный концентрат</t>
  </si>
  <si>
    <t>Уголь</t>
  </si>
  <si>
    <t>Генеральные грузы, всего</t>
  </si>
  <si>
    <t>Лесные грузы</t>
  </si>
  <si>
    <t>Цветные металлы</t>
  </si>
  <si>
    <t>Скоропортящиеся грузы</t>
  </si>
  <si>
    <t>Прочие</t>
  </si>
  <si>
    <t>Контейнеры</t>
  </si>
  <si>
    <t>Контейнеры, Новороссийск</t>
  </si>
  <si>
    <t>Контейнеры, тыс. TEU</t>
  </si>
  <si>
    <t xml:space="preserve">Контейнеры, Новороссийск, тыс. TEU </t>
  </si>
  <si>
    <t>Контейнеры, БСК</t>
  </si>
  <si>
    <t xml:space="preserve">Контейнеры, БСК, тыс.TEU </t>
  </si>
  <si>
    <t>Черные металлы и чугун</t>
  </si>
  <si>
    <t>Химические грузы (удобрения, сера)</t>
  </si>
  <si>
    <t>12M 2016</t>
  </si>
  <si>
    <t>4M 2016</t>
  </si>
  <si>
    <t>4M 2017</t>
  </si>
  <si>
    <t>Change</t>
  </si>
  <si>
    <t>Change %</t>
  </si>
  <si>
    <t>NCSP Group Cargo Turnover for 4M 2017,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</si>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</sst>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AG8" sqref="AG8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7" width="10.7109375" style="2" customWidth="1"/>
    <col min="8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0" width="10.7109375" style="2" customWidth="1"/>
    <col min="21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33</v>
      </c>
    </row>
    <row r="3" spans="1:31" s="10" customFormat="1" ht="30.75" customHeight="1" x14ac:dyDescent="0.2">
      <c r="A3" s="23"/>
      <c r="B3" s="19" t="s">
        <v>28</v>
      </c>
      <c r="C3" s="19" t="s">
        <v>29</v>
      </c>
      <c r="D3" s="24" t="s">
        <v>34</v>
      </c>
      <c r="E3" s="24" t="s">
        <v>35</v>
      </c>
      <c r="F3" s="24" t="s">
        <v>36</v>
      </c>
      <c r="G3" s="24" t="s">
        <v>37</v>
      </c>
      <c r="H3" s="24" t="s">
        <v>38</v>
      </c>
      <c r="I3" s="24" t="s">
        <v>39</v>
      </c>
      <c r="J3" s="24" t="s">
        <v>40</v>
      </c>
      <c r="K3" s="24" t="s">
        <v>41</v>
      </c>
      <c r="L3" s="24" t="s">
        <v>42</v>
      </c>
      <c r="M3" s="24" t="s">
        <v>43</v>
      </c>
      <c r="N3" s="24" t="s">
        <v>44</v>
      </c>
      <c r="O3" s="24" t="s">
        <v>45</v>
      </c>
      <c r="P3" s="19" t="s">
        <v>30</v>
      </c>
      <c r="Q3" s="24" t="s">
        <v>34</v>
      </c>
      <c r="R3" s="24" t="s">
        <v>35</v>
      </c>
      <c r="S3" s="24" t="s">
        <v>36</v>
      </c>
      <c r="T3" s="24" t="s">
        <v>37</v>
      </c>
      <c r="U3" s="24" t="s">
        <v>38</v>
      </c>
      <c r="V3" s="24" t="s">
        <v>39</v>
      </c>
      <c r="W3" s="24" t="s">
        <v>40</v>
      </c>
      <c r="X3" s="24" t="s">
        <v>41</v>
      </c>
      <c r="Y3" s="24" t="s">
        <v>42</v>
      </c>
      <c r="Z3" s="24" t="s">
        <v>43</v>
      </c>
      <c r="AA3" s="24" t="s">
        <v>44</v>
      </c>
      <c r="AB3" s="24" t="s">
        <v>45</v>
      </c>
      <c r="AC3" s="12" t="s">
        <v>31</v>
      </c>
      <c r="AD3" s="12" t="s">
        <v>32</v>
      </c>
    </row>
    <row r="4" spans="1:31" x14ac:dyDescent="0.2">
      <c r="A4" s="3" t="s">
        <v>0</v>
      </c>
      <c r="B4" s="13">
        <v>146912</v>
      </c>
      <c r="C4" s="13">
        <f>SUM(D4:G4)</f>
        <v>49887.320000000007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 t="shared" si="0"/>
        <v>11307.490000000002</v>
      </c>
      <c r="I4" s="13">
        <f t="shared" si="0"/>
        <v>11501.869999999999</v>
      </c>
      <c r="J4" s="13">
        <f t="shared" si="0"/>
        <v>11816.800000000001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50577.986527000001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0</v>
      </c>
      <c r="V4" s="13">
        <f t="shared" si="2"/>
        <v>0</v>
      </c>
      <c r="W4" s="13">
        <f t="shared" si="2"/>
        <v>0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690.66652699999395</v>
      </c>
      <c r="AD4" s="20">
        <f>AC4/C4</f>
        <v>1.3844530574101673E-2</v>
      </c>
      <c r="AE4" s="11"/>
    </row>
    <row r="5" spans="1:31" x14ac:dyDescent="0.2">
      <c r="A5" s="4" t="s">
        <v>1</v>
      </c>
      <c r="B5" s="14">
        <v>113694</v>
      </c>
      <c r="C5" s="14">
        <f t="shared" ref="C5:C31" si="3">SUM(D5:G5)</f>
        <v>38981.800000000003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8459.59</v>
      </c>
      <c r="I5" s="14">
        <f t="shared" si="4"/>
        <v>9051.869999999999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38810.266000000003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0</v>
      </c>
      <c r="V5" s="14">
        <f t="shared" si="6"/>
        <v>0</v>
      </c>
      <c r="W5" s="14">
        <f t="shared" si="6"/>
        <v>0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-171.53399999999965</v>
      </c>
      <c r="AD5" s="21">
        <f t="shared" ref="AD5:AD31" si="8">AC5/C5</f>
        <v>-4.4003611941983087E-3</v>
      </c>
      <c r="AE5" s="11"/>
    </row>
    <row r="6" spans="1:31" x14ac:dyDescent="0.2">
      <c r="A6" s="5" t="s">
        <v>2</v>
      </c>
      <c r="B6" s="15">
        <v>81117.109999999986</v>
      </c>
      <c r="C6" s="15">
        <f t="shared" si="3"/>
        <v>27281.200000000001</v>
      </c>
      <c r="D6" s="15">
        <f>D8+D7</f>
        <v>6531</v>
      </c>
      <c r="E6" s="15">
        <f>E7+E8</f>
        <v>6150.9</v>
      </c>
      <c r="F6" s="15">
        <f>F7+F8</f>
        <v>7091</v>
      </c>
      <c r="G6" s="15">
        <f>G7+G8</f>
        <v>7508.2999999999993</v>
      </c>
      <c r="H6" s="15">
        <v>5842.1999999999989</v>
      </c>
      <c r="I6" s="15">
        <v>6320.09</v>
      </c>
      <c r="J6" s="15">
        <v>5893.0099999999984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26947.699999999997</v>
      </c>
      <c r="Q6" s="15">
        <f>Q7+Q8</f>
        <v>6633</v>
      </c>
      <c r="R6" s="15">
        <f t="shared" ref="R6:AB6" si="9">R7+R8</f>
        <v>6111.7</v>
      </c>
      <c r="S6" s="15">
        <f t="shared" si="9"/>
        <v>6844.0999999999995</v>
      </c>
      <c r="T6" s="15">
        <f t="shared" si="9"/>
        <v>7358.9</v>
      </c>
      <c r="U6" s="15">
        <f t="shared" si="9"/>
        <v>0</v>
      </c>
      <c r="V6" s="15">
        <f t="shared" si="9"/>
        <v>0</v>
      </c>
      <c r="W6" s="15">
        <f t="shared" si="9"/>
        <v>0</v>
      </c>
      <c r="X6" s="15">
        <f t="shared" si="9"/>
        <v>0</v>
      </c>
      <c r="Y6" s="15">
        <f t="shared" si="9"/>
        <v>0</v>
      </c>
      <c r="Z6" s="15">
        <f t="shared" si="9"/>
        <v>0</v>
      </c>
      <c r="AA6" s="15">
        <f t="shared" si="9"/>
        <v>0</v>
      </c>
      <c r="AB6" s="15">
        <f t="shared" si="9"/>
        <v>0</v>
      </c>
      <c r="AC6" s="15">
        <f t="shared" si="7"/>
        <v>-333.50000000000364</v>
      </c>
      <c r="AD6" s="22">
        <f t="shared" si="8"/>
        <v>-1.2224535577614021E-2</v>
      </c>
      <c r="AE6" s="11"/>
    </row>
    <row r="7" spans="1:31" s="7" customFormat="1" x14ac:dyDescent="0.2">
      <c r="A7" s="6" t="s">
        <v>3</v>
      </c>
      <c r="B7" s="16">
        <v>30438.199999999997</v>
      </c>
      <c r="C7" s="16">
        <f t="shared" si="3"/>
        <v>11036</v>
      </c>
      <c r="D7" s="16">
        <v>2813</v>
      </c>
      <c r="E7" s="16">
        <v>2145.4</v>
      </c>
      <c r="F7" s="16">
        <v>3271</v>
      </c>
      <c r="G7" s="16">
        <v>2806.6</v>
      </c>
      <c r="H7" s="16">
        <v>2428</v>
      </c>
      <c r="I7" s="16">
        <v>2322.5</v>
      </c>
      <c r="J7" s="16">
        <v>2587.7999999999993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9855.4</v>
      </c>
      <c r="Q7" s="16">
        <v>2334</v>
      </c>
      <c r="R7" s="16">
        <v>2019</v>
      </c>
      <c r="S7" s="16">
        <v>2643.2</v>
      </c>
      <c r="T7" s="16">
        <v>2859.2</v>
      </c>
      <c r="U7" s="16"/>
      <c r="V7" s="16"/>
      <c r="W7" s="16"/>
      <c r="X7" s="16"/>
      <c r="Y7" s="16"/>
      <c r="Z7" s="16"/>
      <c r="AA7" s="16"/>
      <c r="AB7" s="16"/>
      <c r="AC7" s="15">
        <f t="shared" si="7"/>
        <v>-1180.6000000000004</v>
      </c>
      <c r="AD7" s="22">
        <f t="shared" si="8"/>
        <v>-0.10697716563972456</v>
      </c>
      <c r="AE7" s="11"/>
    </row>
    <row r="8" spans="1:31" s="7" customFormat="1" x14ac:dyDescent="0.2">
      <c r="A8" s="6" t="s">
        <v>4</v>
      </c>
      <c r="B8" s="16">
        <v>50678.909999999996</v>
      </c>
      <c r="C8" s="16">
        <f t="shared" si="3"/>
        <v>16245.2</v>
      </c>
      <c r="D8" s="15">
        <v>3718</v>
      </c>
      <c r="E8" s="16">
        <v>4005.5</v>
      </c>
      <c r="F8" s="16">
        <v>3820</v>
      </c>
      <c r="G8" s="15">
        <v>4701.7</v>
      </c>
      <c r="H8" s="16">
        <v>3414.1999999999989</v>
      </c>
      <c r="I8" s="16">
        <v>3997.59</v>
      </c>
      <c r="J8" s="16">
        <v>3305.2099999999991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17092.3</v>
      </c>
      <c r="Q8" s="16">
        <v>4299</v>
      </c>
      <c r="R8" s="16">
        <v>4092.7</v>
      </c>
      <c r="S8" s="16">
        <v>4200.8999999999996</v>
      </c>
      <c r="T8" s="15">
        <v>4499.7</v>
      </c>
      <c r="U8" s="16"/>
      <c r="V8" s="16"/>
      <c r="W8" s="16"/>
      <c r="X8" s="16"/>
      <c r="Y8" s="16"/>
      <c r="Z8" s="16"/>
      <c r="AA8" s="16"/>
      <c r="AB8" s="16"/>
      <c r="AC8" s="15">
        <f t="shared" si="7"/>
        <v>847.09999999999854</v>
      </c>
      <c r="AD8" s="22">
        <f t="shared" si="8"/>
        <v>5.2144633491739006E-2</v>
      </c>
      <c r="AE8" s="11"/>
    </row>
    <row r="9" spans="1:31" x14ac:dyDescent="0.2">
      <c r="A9" s="5" t="s">
        <v>5</v>
      </c>
      <c r="B9" s="17">
        <v>31688.5</v>
      </c>
      <c r="C9" s="15">
        <f t="shared" si="3"/>
        <v>11383.2</v>
      </c>
      <c r="D9" s="15">
        <f>D10+D11</f>
        <v>2831</v>
      </c>
      <c r="E9" s="15">
        <f t="shared" ref="E9:F9" si="10">E10+E11</f>
        <v>2928.6000000000004</v>
      </c>
      <c r="F9" s="15">
        <f t="shared" si="10"/>
        <v>3075</v>
      </c>
      <c r="G9" s="15">
        <f>G10+G11</f>
        <v>2548.6</v>
      </c>
      <c r="H9" s="15">
        <v>2529.7600000000002</v>
      </c>
      <c r="I9" s="15">
        <v>2655.7099999999996</v>
      </c>
      <c r="J9" s="15">
        <v>2331.2200000000003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11415.466</v>
      </c>
      <c r="Q9" s="15">
        <f>Q10+Q11</f>
        <v>3039.7</v>
      </c>
      <c r="R9" s="15">
        <f t="shared" ref="R9:AB9" si="11">R10+R11</f>
        <v>2561.8000000000002</v>
      </c>
      <c r="S9" s="15">
        <f t="shared" si="11"/>
        <v>3106.702378</v>
      </c>
      <c r="T9" s="15">
        <f t="shared" si="11"/>
        <v>2707.2636219999995</v>
      </c>
      <c r="U9" s="15">
        <f t="shared" si="11"/>
        <v>0</v>
      </c>
      <c r="V9" s="15">
        <f t="shared" si="11"/>
        <v>0</v>
      </c>
      <c r="W9" s="15">
        <f t="shared" si="11"/>
        <v>0</v>
      </c>
      <c r="X9" s="15">
        <f t="shared" si="11"/>
        <v>0</v>
      </c>
      <c r="Y9" s="15">
        <f t="shared" si="11"/>
        <v>0</v>
      </c>
      <c r="Z9" s="15">
        <f t="shared" si="11"/>
        <v>0</v>
      </c>
      <c r="AA9" s="15">
        <f t="shared" si="11"/>
        <v>0</v>
      </c>
      <c r="AB9" s="15">
        <f t="shared" si="11"/>
        <v>0</v>
      </c>
      <c r="AC9" s="15">
        <f t="shared" si="7"/>
        <v>32.265999999999622</v>
      </c>
      <c r="AD9" s="22">
        <f t="shared" si="8"/>
        <v>2.8345280764635267E-3</v>
      </c>
      <c r="AE9" s="11"/>
    </row>
    <row r="10" spans="1:31" s="7" customFormat="1" x14ac:dyDescent="0.2">
      <c r="A10" s="6" t="s">
        <v>6</v>
      </c>
      <c r="B10" s="16">
        <v>17901.07</v>
      </c>
      <c r="C10" s="16">
        <f t="shared" si="3"/>
        <v>6246.2999999999993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1288.57</v>
      </c>
      <c r="I10" s="16">
        <v>1375.0599999999997</v>
      </c>
      <c r="J10" s="16">
        <v>1177.8600000000001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6269.1560000000009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/>
      <c r="V10" s="16"/>
      <c r="W10" s="16"/>
      <c r="X10" s="16"/>
      <c r="Y10" s="16"/>
      <c r="Z10" s="16"/>
      <c r="AA10" s="16"/>
      <c r="AB10" s="16"/>
      <c r="AC10" s="15">
        <f t="shared" si="7"/>
        <v>22.856000000001586</v>
      </c>
      <c r="AD10" s="22">
        <f t="shared" si="8"/>
        <v>3.6591262027122597E-3</v>
      </c>
      <c r="AE10" s="11"/>
    </row>
    <row r="11" spans="1:31" s="7" customFormat="1" x14ac:dyDescent="0.2">
      <c r="A11" s="6" t="s">
        <v>7</v>
      </c>
      <c r="B11" s="16">
        <v>13787.430000000002</v>
      </c>
      <c r="C11" s="16">
        <f t="shared" si="3"/>
        <v>5136.8999999999996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1241.19</v>
      </c>
      <c r="I11" s="16">
        <v>1280.6499999999999</v>
      </c>
      <c r="J11" s="16">
        <v>1153.3600000000004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5146.3099999999995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/>
      <c r="V11" s="16"/>
      <c r="W11" s="16"/>
      <c r="X11" s="16"/>
      <c r="Y11" s="16"/>
      <c r="Z11" s="16"/>
      <c r="AA11" s="16"/>
      <c r="AB11" s="16"/>
      <c r="AC11" s="15">
        <f t="shared" si="7"/>
        <v>9.4099999999998545</v>
      </c>
      <c r="AD11" s="22">
        <f t="shared" si="8"/>
        <v>1.8318441083143247E-3</v>
      </c>
      <c r="AE11" s="11"/>
    </row>
    <row r="12" spans="1:31" x14ac:dyDescent="0.2">
      <c r="A12" s="5" t="s">
        <v>8</v>
      </c>
      <c r="B12" s="16">
        <v>715.5</v>
      </c>
      <c r="C12" s="15">
        <f t="shared" si="3"/>
        <v>202.89999999999998</v>
      </c>
      <c r="D12" s="15">
        <v>39</v>
      </c>
      <c r="E12" s="15">
        <v>66</v>
      </c>
      <c r="F12" s="15">
        <v>31.7</v>
      </c>
      <c r="G12" s="15">
        <v>66.2</v>
      </c>
      <c r="H12" s="15">
        <v>57.430000000000007</v>
      </c>
      <c r="I12" s="15">
        <v>70.069999999999965</v>
      </c>
      <c r="J12" s="15">
        <v>75.100000000000023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2">SUM(Q12:AB12)</f>
        <v>272.8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/>
      <c r="V12" s="15"/>
      <c r="W12" s="15"/>
      <c r="X12" s="15"/>
      <c r="Y12" s="15"/>
      <c r="Z12" s="15"/>
      <c r="AA12" s="15"/>
      <c r="AB12" s="15"/>
      <c r="AC12" s="15">
        <f t="shared" si="7"/>
        <v>69.900000000000034</v>
      </c>
      <c r="AD12" s="22">
        <f t="shared" si="8"/>
        <v>0.34450468210941371</v>
      </c>
      <c r="AE12" s="11"/>
    </row>
    <row r="13" spans="1:31" x14ac:dyDescent="0.2">
      <c r="A13" s="5" t="s">
        <v>9</v>
      </c>
      <c r="B13" s="16">
        <v>172.1</v>
      </c>
      <c r="C13" s="15">
        <f t="shared" si="3"/>
        <v>114.5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30.199999999999989</v>
      </c>
      <c r="I13" s="15">
        <v>6</v>
      </c>
      <c r="J13" s="15">
        <v>6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174.29999999999998</v>
      </c>
      <c r="Q13" s="15">
        <v>35.299999999999997</v>
      </c>
      <c r="R13" s="15">
        <v>53.4</v>
      </c>
      <c r="S13" s="15">
        <v>23.6</v>
      </c>
      <c r="T13" s="15">
        <v>62</v>
      </c>
      <c r="U13" s="15"/>
      <c r="V13" s="15"/>
      <c r="W13" s="15"/>
      <c r="X13" s="15"/>
      <c r="Y13" s="15"/>
      <c r="Z13" s="15"/>
      <c r="AA13" s="15"/>
      <c r="AB13" s="15"/>
      <c r="AC13" s="15">
        <f t="shared" si="7"/>
        <v>59.799999999999983</v>
      </c>
      <c r="AD13" s="22">
        <f t="shared" si="8"/>
        <v>0.52227074235807847</v>
      </c>
      <c r="AE13" s="11"/>
    </row>
    <row r="14" spans="1:31" x14ac:dyDescent="0.2">
      <c r="A14" s="4" t="s">
        <v>10</v>
      </c>
      <c r="B14" s="14">
        <v>12908.7</v>
      </c>
      <c r="C14" s="14">
        <f t="shared" si="3"/>
        <v>4111.92</v>
      </c>
      <c r="D14" s="14">
        <f>SUM(D15:D19)</f>
        <v>969</v>
      </c>
      <c r="E14" s="14">
        <f t="shared" ref="E14:O14" si="13">SUM(E15:E19)</f>
        <v>1097.52</v>
      </c>
      <c r="F14" s="14">
        <f t="shared" si="13"/>
        <v>1156.9000000000001</v>
      </c>
      <c r="G14" s="14">
        <f t="shared" si="13"/>
        <v>888.5</v>
      </c>
      <c r="H14" s="14">
        <f t="shared" si="13"/>
        <v>1078.3999999999999</v>
      </c>
      <c r="I14" s="14">
        <f t="shared" si="13"/>
        <v>858.2</v>
      </c>
      <c r="J14" s="14">
        <f t="shared" si="13"/>
        <v>1007.9000000000001</v>
      </c>
      <c r="K14" s="14">
        <f t="shared" si="13"/>
        <v>1389.9999999999998</v>
      </c>
      <c r="L14" s="14">
        <f t="shared" si="13"/>
        <v>1021.7000000000002</v>
      </c>
      <c r="M14" s="14">
        <f t="shared" si="13"/>
        <v>1237.7</v>
      </c>
      <c r="N14" s="14">
        <f t="shared" si="13"/>
        <v>1099.7999999999997</v>
      </c>
      <c r="O14" s="14">
        <f t="shared" si="13"/>
        <v>1439.6000000000001</v>
      </c>
      <c r="P14" s="14">
        <f t="shared" si="1"/>
        <v>5367.4</v>
      </c>
      <c r="Q14" s="14">
        <f>SUM(Q15:Q19)</f>
        <v>1303.4000000000001</v>
      </c>
      <c r="R14" s="14">
        <f t="shared" ref="R14:AB14" si="14">SUM(R15:R19)</f>
        <v>1096.9000000000001</v>
      </c>
      <c r="S14" s="14">
        <f t="shared" si="14"/>
        <v>1490.7</v>
      </c>
      <c r="T14" s="14">
        <f t="shared" si="14"/>
        <v>1476.3999999999999</v>
      </c>
      <c r="U14" s="14">
        <f t="shared" si="14"/>
        <v>0</v>
      </c>
      <c r="V14" s="14">
        <f t="shared" si="14"/>
        <v>0</v>
      </c>
      <c r="W14" s="14">
        <f t="shared" si="14"/>
        <v>0</v>
      </c>
      <c r="X14" s="14">
        <f t="shared" si="14"/>
        <v>0</v>
      </c>
      <c r="Y14" s="14">
        <f t="shared" si="14"/>
        <v>0</v>
      </c>
      <c r="Z14" s="14">
        <f t="shared" si="14"/>
        <v>0</v>
      </c>
      <c r="AA14" s="14">
        <f t="shared" si="14"/>
        <v>0</v>
      </c>
      <c r="AB14" s="14">
        <f t="shared" si="14"/>
        <v>0</v>
      </c>
      <c r="AC14" s="14">
        <f t="shared" si="7"/>
        <v>1255.4799999999996</v>
      </c>
      <c r="AD14" s="21">
        <f t="shared" si="8"/>
        <v>0.30532695188622333</v>
      </c>
      <c r="AE14" s="11"/>
    </row>
    <row r="15" spans="1:31" x14ac:dyDescent="0.2">
      <c r="A15" s="5" t="s">
        <v>11</v>
      </c>
      <c r="B15" s="18">
        <v>6687.7</v>
      </c>
      <c r="C15" s="15">
        <f t="shared" si="3"/>
        <v>2159.7999999999997</v>
      </c>
      <c r="D15" s="15">
        <v>477</v>
      </c>
      <c r="E15" s="15">
        <v>662.6</v>
      </c>
      <c r="F15" s="15">
        <v>560</v>
      </c>
      <c r="G15" s="15">
        <v>460.2</v>
      </c>
      <c r="H15" s="15">
        <v>454.1</v>
      </c>
      <c r="I15" s="15">
        <v>421</v>
      </c>
      <c r="J15" s="15">
        <v>567.5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3543.2</v>
      </c>
      <c r="Q15" s="15">
        <v>828.2</v>
      </c>
      <c r="R15" s="15">
        <v>740.5</v>
      </c>
      <c r="S15" s="15">
        <v>956.2</v>
      </c>
      <c r="T15" s="15">
        <v>1018.3</v>
      </c>
      <c r="U15" s="15"/>
      <c r="V15" s="15"/>
      <c r="W15" s="15"/>
      <c r="X15" s="15"/>
      <c r="Y15" s="15"/>
      <c r="Z15" s="15"/>
      <c r="AA15" s="15"/>
      <c r="AB15" s="15"/>
      <c r="AC15" s="15">
        <f t="shared" si="7"/>
        <v>1383.4</v>
      </c>
      <c r="AD15" s="22">
        <f t="shared" si="8"/>
        <v>0.6405222705806094</v>
      </c>
      <c r="AE15" s="11"/>
    </row>
    <row r="16" spans="1:31" x14ac:dyDescent="0.2">
      <c r="A16" s="5" t="s">
        <v>27</v>
      </c>
      <c r="B16" s="18">
        <v>837.6</v>
      </c>
      <c r="C16" s="15">
        <f t="shared" si="3"/>
        <v>335.09999999999997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123.19999999999999</v>
      </c>
      <c r="I16" s="15">
        <v>64.300000000000068</v>
      </c>
      <c r="J16" s="15">
        <v>127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326.8</v>
      </c>
      <c r="Q16" s="15">
        <v>107.7</v>
      </c>
      <c r="R16" s="15">
        <v>16.2</v>
      </c>
      <c r="S16" s="15">
        <v>126.5</v>
      </c>
      <c r="T16" s="15">
        <v>76.400000000000006</v>
      </c>
      <c r="U16" s="15"/>
      <c r="V16" s="15"/>
      <c r="W16" s="15"/>
      <c r="X16" s="15"/>
      <c r="Y16" s="15"/>
      <c r="Z16" s="15"/>
      <c r="AA16" s="15"/>
      <c r="AB16" s="15"/>
      <c r="AC16" s="15">
        <f t="shared" si="7"/>
        <v>-8.2999999999999545</v>
      </c>
      <c r="AD16" s="22">
        <f t="shared" si="8"/>
        <v>-2.4768725753506284E-2</v>
      </c>
      <c r="AE16" s="11"/>
    </row>
    <row r="17" spans="1:31" x14ac:dyDescent="0.2">
      <c r="A17" s="5" t="s">
        <v>12</v>
      </c>
      <c r="B17" s="18">
        <v>650.19999999999993</v>
      </c>
      <c r="C17" s="15">
        <f t="shared" si="3"/>
        <v>249.82000000000002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138.59999999999997</v>
      </c>
      <c r="I17" s="15">
        <v>87.800000000000011</v>
      </c>
      <c r="J17" s="15">
        <v>93.100000000000023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139.6</v>
      </c>
      <c r="Q17" s="15">
        <v>12</v>
      </c>
      <c r="R17" s="15">
        <v>19</v>
      </c>
      <c r="S17" s="15">
        <v>46.1</v>
      </c>
      <c r="T17" s="15">
        <v>62.5</v>
      </c>
      <c r="U17" s="15"/>
      <c r="V17" s="15"/>
      <c r="W17" s="15"/>
      <c r="X17" s="15"/>
      <c r="Y17" s="15"/>
      <c r="Z17" s="15"/>
      <c r="AA17" s="15"/>
      <c r="AB17" s="15"/>
      <c r="AC17" s="15">
        <f t="shared" si="7"/>
        <v>-110.22000000000003</v>
      </c>
      <c r="AD17" s="22">
        <f t="shared" si="8"/>
        <v>-0.44119766231686819</v>
      </c>
      <c r="AE17" s="11"/>
    </row>
    <row r="18" spans="1:31" x14ac:dyDescent="0.2">
      <c r="A18" s="5" t="s">
        <v>13</v>
      </c>
      <c r="B18" s="18">
        <v>2986.8</v>
      </c>
      <c r="C18" s="15">
        <f t="shared" si="3"/>
        <v>858.7</v>
      </c>
      <c r="D18" s="15">
        <v>210</v>
      </c>
      <c r="E18" s="15">
        <v>192.2</v>
      </c>
      <c r="F18" s="15">
        <v>237</v>
      </c>
      <c r="G18" s="15">
        <v>219.5</v>
      </c>
      <c r="H18" s="15">
        <v>210.60000000000002</v>
      </c>
      <c r="I18" s="15">
        <v>199.59999999999991</v>
      </c>
      <c r="J18" s="15">
        <v>148.90000000000009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719.80000000000007</v>
      </c>
      <c r="Q18" s="15">
        <v>177.1</v>
      </c>
      <c r="R18" s="15">
        <v>162.6</v>
      </c>
      <c r="S18" s="15">
        <v>197</v>
      </c>
      <c r="T18" s="15">
        <v>183.1</v>
      </c>
      <c r="U18" s="15"/>
      <c r="V18" s="15"/>
      <c r="W18" s="15"/>
      <c r="X18" s="15"/>
      <c r="Y18" s="15"/>
      <c r="Z18" s="15"/>
      <c r="AA18" s="15"/>
      <c r="AB18" s="15"/>
      <c r="AC18" s="15">
        <f t="shared" si="7"/>
        <v>-138.89999999999998</v>
      </c>
      <c r="AD18" s="22">
        <f t="shared" si="8"/>
        <v>-0.16175614300687083</v>
      </c>
      <c r="AE18" s="11"/>
    </row>
    <row r="19" spans="1:31" x14ac:dyDescent="0.2">
      <c r="A19" s="5" t="s">
        <v>14</v>
      </c>
      <c r="B19" s="18">
        <v>1746.4</v>
      </c>
      <c r="C19" s="15">
        <f t="shared" si="3"/>
        <v>508.5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151.89999999999998</v>
      </c>
      <c r="I19" s="15">
        <v>85.5</v>
      </c>
      <c r="J19" s="15">
        <v>71.399999999999977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638</v>
      </c>
      <c r="Q19" s="15">
        <v>178.4</v>
      </c>
      <c r="R19" s="15">
        <v>158.6</v>
      </c>
      <c r="S19" s="15">
        <v>164.9</v>
      </c>
      <c r="T19" s="15">
        <v>136.1</v>
      </c>
      <c r="U19" s="15"/>
      <c r="V19" s="15"/>
      <c r="W19" s="15"/>
      <c r="X19" s="15"/>
      <c r="Y19" s="15"/>
      <c r="Z19" s="15"/>
      <c r="AA19" s="15"/>
      <c r="AB19" s="15"/>
      <c r="AC19" s="15">
        <f t="shared" si="7"/>
        <v>129.5</v>
      </c>
      <c r="AD19" s="22">
        <f t="shared" si="8"/>
        <v>0.25467059980334317</v>
      </c>
      <c r="AE19" s="11"/>
    </row>
    <row r="20" spans="1:31" x14ac:dyDescent="0.2">
      <c r="A20" s="4" t="s">
        <v>15</v>
      </c>
      <c r="B20" s="14">
        <v>14513.8</v>
      </c>
      <c r="C20" s="14">
        <f t="shared" si="3"/>
        <v>4824.8999999999996</v>
      </c>
      <c r="D20" s="14">
        <f>SUM(D21:D24)</f>
        <v>1038</v>
      </c>
      <c r="E20" s="14">
        <f t="shared" ref="E20:O20" si="15">SUM(E21:E24)</f>
        <v>1180.7</v>
      </c>
      <c r="F20" s="14">
        <f t="shared" si="15"/>
        <v>1310.8</v>
      </c>
      <c r="G20" s="14">
        <f t="shared" si="15"/>
        <v>1295.3999999999999</v>
      </c>
      <c r="H20" s="14">
        <f t="shared" si="15"/>
        <v>1240.7000000000005</v>
      </c>
      <c r="I20" s="14">
        <f t="shared" si="15"/>
        <v>1113.3999999999999</v>
      </c>
      <c r="J20" s="14">
        <f t="shared" si="15"/>
        <v>1312.6999999999998</v>
      </c>
      <c r="K20" s="14">
        <f t="shared" si="15"/>
        <v>1033.3000000000009</v>
      </c>
      <c r="L20" s="14">
        <f t="shared" si="15"/>
        <v>1157.9999999999991</v>
      </c>
      <c r="M20" s="14">
        <f t="shared" si="15"/>
        <v>1153.1000000000004</v>
      </c>
      <c r="N20" s="14">
        <f t="shared" si="15"/>
        <v>1241.3999999999996</v>
      </c>
      <c r="O20" s="14">
        <f t="shared" si="15"/>
        <v>900.48400000000026</v>
      </c>
      <c r="P20" s="14">
        <f t="shared" si="1"/>
        <v>4350.3605269999998</v>
      </c>
      <c r="Q20" s="14">
        <f>SUM(Q21:Q24)</f>
        <v>1116.1000000000001</v>
      </c>
      <c r="R20" s="14">
        <f t="shared" ref="R20:AB20" si="16">SUM(R21:R24)</f>
        <v>828.19999999999993</v>
      </c>
      <c r="S20" s="14">
        <f t="shared" si="16"/>
        <v>1364.860527</v>
      </c>
      <c r="T20" s="14">
        <f t="shared" si="16"/>
        <v>1041.2</v>
      </c>
      <c r="U20" s="14">
        <f t="shared" si="16"/>
        <v>0</v>
      </c>
      <c r="V20" s="14">
        <f t="shared" si="16"/>
        <v>0</v>
      </c>
      <c r="W20" s="14">
        <f t="shared" si="16"/>
        <v>0</v>
      </c>
      <c r="X20" s="14">
        <f t="shared" si="16"/>
        <v>0</v>
      </c>
      <c r="Y20" s="14">
        <f t="shared" si="16"/>
        <v>0</v>
      </c>
      <c r="Z20" s="14">
        <f t="shared" si="16"/>
        <v>0</v>
      </c>
      <c r="AA20" s="14">
        <f t="shared" si="16"/>
        <v>0</v>
      </c>
      <c r="AB20" s="14">
        <f t="shared" si="16"/>
        <v>0</v>
      </c>
      <c r="AC20" s="14">
        <f t="shared" si="7"/>
        <v>-474.53947299999982</v>
      </c>
      <c r="AD20" s="21">
        <f t="shared" si="8"/>
        <v>-9.8352188231880425E-2</v>
      </c>
      <c r="AE20" s="11"/>
    </row>
    <row r="21" spans="1:31" x14ac:dyDescent="0.2">
      <c r="A21" s="5" t="s">
        <v>26</v>
      </c>
      <c r="B21" s="18">
        <v>12756.8</v>
      </c>
      <c r="C21" s="15">
        <f t="shared" si="3"/>
        <v>4285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1046.6000000000004</v>
      </c>
      <c r="I21" s="15">
        <v>924.69999999999982</v>
      </c>
      <c r="J21" s="15">
        <v>1147.5999999999999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3808.6605270000005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/>
      <c r="V21" s="15"/>
      <c r="W21" s="15"/>
      <c r="X21" s="15"/>
      <c r="Y21" s="15"/>
      <c r="Z21" s="15"/>
      <c r="AA21" s="15"/>
      <c r="AB21" s="15"/>
      <c r="AC21" s="15">
        <f t="shared" si="7"/>
        <v>-476.33947299999954</v>
      </c>
      <c r="AD21" s="22">
        <f t="shared" si="8"/>
        <v>-0.11116440443407224</v>
      </c>
      <c r="AE21" s="11"/>
    </row>
    <row r="22" spans="1:31" x14ac:dyDescent="0.2">
      <c r="A22" s="5" t="s">
        <v>16</v>
      </c>
      <c r="B22" s="18">
        <v>580.4</v>
      </c>
      <c r="C22" s="15">
        <f t="shared" si="3"/>
        <v>157.6</v>
      </c>
      <c r="D22" s="15">
        <v>30</v>
      </c>
      <c r="E22" s="15">
        <v>30.5</v>
      </c>
      <c r="F22" s="15">
        <v>46.8</v>
      </c>
      <c r="G22" s="15">
        <v>50.3</v>
      </c>
      <c r="H22" s="15">
        <v>59.300000000000011</v>
      </c>
      <c r="I22" s="15">
        <v>65.900000000000006</v>
      </c>
      <c r="J22" s="15">
        <v>66.599999999999966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114.69999999999999</v>
      </c>
      <c r="Q22" s="15">
        <v>34</v>
      </c>
      <c r="R22" s="15">
        <v>21.8</v>
      </c>
      <c r="S22" s="15">
        <v>29.3</v>
      </c>
      <c r="T22" s="15">
        <v>29.6</v>
      </c>
      <c r="U22" s="15"/>
      <c r="V22" s="15"/>
      <c r="W22" s="15"/>
      <c r="X22" s="15"/>
      <c r="Y22" s="15"/>
      <c r="Z22" s="15"/>
      <c r="AA22" s="15"/>
      <c r="AB22" s="15"/>
      <c r="AC22" s="15">
        <f t="shared" si="7"/>
        <v>-42.900000000000006</v>
      </c>
      <c r="AD22" s="22">
        <f t="shared" si="8"/>
        <v>-0.27220812182741122</v>
      </c>
      <c r="AE22" s="11"/>
    </row>
    <row r="23" spans="1:31" x14ac:dyDescent="0.2">
      <c r="A23" s="5" t="s">
        <v>17</v>
      </c>
      <c r="B23" s="18">
        <v>1104.0999999999999</v>
      </c>
      <c r="C23" s="15">
        <f t="shared" si="3"/>
        <v>359.9</v>
      </c>
      <c r="D23" s="15">
        <v>88</v>
      </c>
      <c r="E23" s="15">
        <v>94.7</v>
      </c>
      <c r="F23" s="15">
        <v>94.7</v>
      </c>
      <c r="G23" s="15">
        <v>82.5</v>
      </c>
      <c r="H23" s="15">
        <v>98.600000000000051</v>
      </c>
      <c r="I23" s="15">
        <v>108.1</v>
      </c>
      <c r="J23" s="15">
        <v>94.59999999999998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375.3</v>
      </c>
      <c r="Q23" s="15">
        <v>104.9</v>
      </c>
      <c r="R23" s="15">
        <v>76.5</v>
      </c>
      <c r="S23" s="15">
        <v>99.6</v>
      </c>
      <c r="T23" s="15">
        <v>94.3</v>
      </c>
      <c r="U23" s="15"/>
      <c r="V23" s="15"/>
      <c r="W23" s="15"/>
      <c r="X23" s="15"/>
      <c r="Y23" s="15"/>
      <c r="Z23" s="15"/>
      <c r="AA23" s="15"/>
      <c r="AB23" s="15"/>
      <c r="AC23" s="15">
        <f t="shared" si="7"/>
        <v>15.400000000000034</v>
      </c>
      <c r="AD23" s="22">
        <f t="shared" si="8"/>
        <v>4.2789663795498846E-2</v>
      </c>
      <c r="AE23" s="11"/>
    </row>
    <row r="24" spans="1:31" x14ac:dyDescent="0.2">
      <c r="A24" s="5" t="s">
        <v>18</v>
      </c>
      <c r="B24" s="18">
        <v>72.5</v>
      </c>
      <c r="C24" s="15">
        <f t="shared" si="3"/>
        <v>22.400000000000002</v>
      </c>
      <c r="D24" s="15">
        <v>14</v>
      </c>
      <c r="E24" s="15">
        <v>2.6</v>
      </c>
      <c r="F24" s="15">
        <v>0.8</v>
      </c>
      <c r="G24" s="15">
        <v>5</v>
      </c>
      <c r="H24" s="15">
        <v>36.199999999999996</v>
      </c>
      <c r="I24" s="15">
        <v>14.700000000000005</v>
      </c>
      <c r="J24" s="15">
        <v>3.8999999999999915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51.7</v>
      </c>
      <c r="Q24" s="15">
        <v>14.3</v>
      </c>
      <c r="R24" s="15">
        <v>12.5</v>
      </c>
      <c r="S24" s="15">
        <v>7.4</v>
      </c>
      <c r="T24" s="15">
        <v>17.5</v>
      </c>
      <c r="U24" s="15"/>
      <c r="V24" s="15"/>
      <c r="W24" s="15"/>
      <c r="X24" s="15"/>
      <c r="Y24" s="15"/>
      <c r="Z24" s="15"/>
      <c r="AA24" s="15"/>
      <c r="AB24" s="15"/>
      <c r="AC24" s="15">
        <f t="shared" si="7"/>
        <v>29.3</v>
      </c>
      <c r="AD24" s="22">
        <f t="shared" si="8"/>
        <v>1.3080357142857142</v>
      </c>
      <c r="AE24" s="11"/>
    </row>
    <row r="25" spans="1:31" x14ac:dyDescent="0.2">
      <c r="A25" s="4" t="s">
        <v>20</v>
      </c>
      <c r="B25" s="14">
        <v>5332.15</v>
      </c>
      <c r="C25" s="14">
        <f t="shared" si="3"/>
        <v>1827.8</v>
      </c>
      <c r="D25" s="14">
        <v>439</v>
      </c>
      <c r="E25" s="14">
        <f>E26+E27</f>
        <v>418.20000000000005</v>
      </c>
      <c r="F25" s="14">
        <v>479</v>
      </c>
      <c r="G25" s="14">
        <f>G26+G27</f>
        <v>491.59999999999997</v>
      </c>
      <c r="H25" s="14">
        <v>488.10000000000008</v>
      </c>
      <c r="I25" s="14">
        <v>456.30000000000007</v>
      </c>
      <c r="J25" s="14">
        <v>469.99999999999983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1966.16</v>
      </c>
      <c r="Q25" s="14">
        <f>Q26+Q27</f>
        <v>450.5</v>
      </c>
      <c r="R25" s="14">
        <f t="shared" ref="R25:AB25" si="17">R26+R27</f>
        <v>410.2</v>
      </c>
      <c r="S25" s="14">
        <f t="shared" si="17"/>
        <v>548.46</v>
      </c>
      <c r="T25" s="14">
        <f t="shared" si="17"/>
        <v>557</v>
      </c>
      <c r="U25" s="14">
        <f t="shared" si="17"/>
        <v>0</v>
      </c>
      <c r="V25" s="14">
        <f t="shared" si="17"/>
        <v>0</v>
      </c>
      <c r="W25" s="14">
        <f t="shared" si="17"/>
        <v>0</v>
      </c>
      <c r="X25" s="14">
        <f t="shared" si="17"/>
        <v>0</v>
      </c>
      <c r="Y25" s="14">
        <f t="shared" si="17"/>
        <v>0</v>
      </c>
      <c r="Z25" s="14">
        <f t="shared" si="17"/>
        <v>0</v>
      </c>
      <c r="AA25" s="14">
        <f t="shared" si="17"/>
        <v>0</v>
      </c>
      <c r="AB25" s="14">
        <f t="shared" si="17"/>
        <v>0</v>
      </c>
      <c r="AC25" s="14">
        <f t="shared" si="7"/>
        <v>138.36000000000013</v>
      </c>
      <c r="AD25" s="21">
        <f t="shared" si="8"/>
        <v>7.5697559908086298E-2</v>
      </c>
      <c r="AE25" s="11"/>
    </row>
    <row r="26" spans="1:31" x14ac:dyDescent="0.2">
      <c r="A26" s="6" t="s">
        <v>21</v>
      </c>
      <c r="B26" s="16">
        <v>4624.1000000000004</v>
      </c>
      <c r="C26" s="16">
        <f t="shared" si="3"/>
        <v>1616.3000000000002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439.40000000000009</v>
      </c>
      <c r="I26" s="16">
        <v>405.1</v>
      </c>
      <c r="J26" s="16">
        <v>399.19999999999982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1688.1599999999999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/>
      <c r="V26" s="16"/>
      <c r="W26" s="16"/>
      <c r="X26" s="16"/>
      <c r="Y26" s="16"/>
      <c r="Z26" s="16"/>
      <c r="AA26" s="16"/>
      <c r="AB26" s="16"/>
      <c r="AC26" s="15">
        <f t="shared" si="7"/>
        <v>71.859999999999673</v>
      </c>
      <c r="AD26" s="22">
        <f t="shared" si="8"/>
        <v>4.4459568149476991E-2</v>
      </c>
      <c r="AE26" s="11"/>
    </row>
    <row r="27" spans="1:31" x14ac:dyDescent="0.2">
      <c r="A27" s="6" t="s">
        <v>24</v>
      </c>
      <c r="B27" s="16">
        <v>708.05</v>
      </c>
      <c r="C27" s="16">
        <f t="shared" si="3"/>
        <v>211</v>
      </c>
      <c r="D27" s="16">
        <v>48</v>
      </c>
      <c r="E27" s="16">
        <v>63.1</v>
      </c>
      <c r="F27" s="16">
        <v>51.2</v>
      </c>
      <c r="G27" s="16">
        <v>48.7</v>
      </c>
      <c r="H27" s="16">
        <v>48.699999999999989</v>
      </c>
      <c r="I27" s="16">
        <v>51.200000000000017</v>
      </c>
      <c r="J27" s="16">
        <v>70.800000000000011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278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/>
      <c r="V27" s="16"/>
      <c r="W27" s="16"/>
      <c r="X27" s="16"/>
      <c r="Y27" s="16"/>
      <c r="Z27" s="16"/>
      <c r="AA27" s="16"/>
      <c r="AB27" s="16"/>
      <c r="AC27" s="15">
        <f t="shared" si="7"/>
        <v>67</v>
      </c>
      <c r="AD27" s="22">
        <f t="shared" si="8"/>
        <v>0.31753554502369669</v>
      </c>
      <c r="AE27" s="11"/>
    </row>
    <row r="28" spans="1:31" x14ac:dyDescent="0.2">
      <c r="A28" s="9" t="s">
        <v>22</v>
      </c>
      <c r="B28" s="15">
        <v>483.84000000000003</v>
      </c>
      <c r="C28" s="16">
        <f t="shared" si="3"/>
        <v>170.1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v>42.7</v>
      </c>
      <c r="I28" s="15">
        <v>40.599999999999994</v>
      </c>
      <c r="J28" s="15">
        <v>41.4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192.45699999999999</v>
      </c>
      <c r="Q28" s="15">
        <f>Q29+Q30</f>
        <v>44.337000000000003</v>
      </c>
      <c r="R28" s="15">
        <f t="shared" ref="R28:AB28" si="18">R29+R30</f>
        <v>39.9</v>
      </c>
      <c r="S28" s="15">
        <f t="shared" si="18"/>
        <v>54.22</v>
      </c>
      <c r="T28" s="15">
        <f t="shared" si="18"/>
        <v>54</v>
      </c>
      <c r="U28" s="15">
        <f t="shared" si="18"/>
        <v>0</v>
      </c>
      <c r="V28" s="15">
        <f t="shared" si="18"/>
        <v>0</v>
      </c>
      <c r="W28" s="15">
        <f t="shared" si="18"/>
        <v>0</v>
      </c>
      <c r="X28" s="15">
        <f t="shared" si="18"/>
        <v>0</v>
      </c>
      <c r="Y28" s="15">
        <f t="shared" si="18"/>
        <v>0</v>
      </c>
      <c r="Z28" s="15">
        <f t="shared" si="18"/>
        <v>0</v>
      </c>
      <c r="AA28" s="15">
        <f t="shared" si="18"/>
        <v>0</v>
      </c>
      <c r="AB28" s="15">
        <f t="shared" si="18"/>
        <v>0</v>
      </c>
      <c r="AC28" s="15">
        <f t="shared" si="7"/>
        <v>22.356999999999999</v>
      </c>
      <c r="AD28" s="22">
        <f t="shared" si="8"/>
        <v>0.13143445032333922</v>
      </c>
      <c r="AE28" s="11"/>
    </row>
    <row r="29" spans="1:31" x14ac:dyDescent="0.2">
      <c r="A29" s="6" t="s">
        <v>23</v>
      </c>
      <c r="B29" s="16">
        <v>380.14</v>
      </c>
      <c r="C29" s="16">
        <f t="shared" si="3"/>
        <v>136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36.300000000000004</v>
      </c>
      <c r="I29" s="16">
        <v>34.899999999999991</v>
      </c>
      <c r="J29" s="16">
        <v>31.299999999999997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147.75700000000001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/>
      <c r="V29" s="16"/>
      <c r="W29" s="16"/>
      <c r="X29" s="16"/>
      <c r="Y29" s="16"/>
      <c r="Z29" s="16"/>
      <c r="AA29" s="16"/>
      <c r="AB29" s="16"/>
      <c r="AC29" s="15">
        <f t="shared" si="7"/>
        <v>11.757000000000005</v>
      </c>
      <c r="AD29" s="22">
        <f t="shared" si="8"/>
        <v>8.6448529411764743E-2</v>
      </c>
      <c r="AE29" s="11"/>
    </row>
    <row r="30" spans="1:31" x14ac:dyDescent="0.2">
      <c r="A30" s="6" t="s">
        <v>25</v>
      </c>
      <c r="B30" s="16">
        <v>103.7</v>
      </c>
      <c r="C30" s="16">
        <f t="shared" si="3"/>
        <v>28.3</v>
      </c>
      <c r="D30" s="16">
        <v>7.4</v>
      </c>
      <c r="E30" s="16">
        <v>9.6</v>
      </c>
      <c r="F30" s="16">
        <v>6.6</v>
      </c>
      <c r="G30" s="16">
        <v>4.7</v>
      </c>
      <c r="H30" s="16">
        <v>6.3999999999999986</v>
      </c>
      <c r="I30" s="16">
        <v>5.7000000000000028</v>
      </c>
      <c r="J30" s="16">
        <v>10.100000000000001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44.7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/>
      <c r="V30" s="16"/>
      <c r="W30" s="16"/>
      <c r="X30" s="16"/>
      <c r="Y30" s="16"/>
      <c r="Z30" s="16"/>
      <c r="AA30" s="16"/>
      <c r="AB30" s="16"/>
      <c r="AC30" s="15">
        <f t="shared" si="7"/>
        <v>16.400000000000002</v>
      </c>
      <c r="AD30" s="22">
        <f t="shared" si="8"/>
        <v>0.5795053003533569</v>
      </c>
      <c r="AE30" s="11"/>
    </row>
    <row r="31" spans="1:31" x14ac:dyDescent="0.2">
      <c r="A31" s="4" t="s">
        <v>19</v>
      </c>
      <c r="B31" s="14">
        <v>463.15</v>
      </c>
      <c r="C31" s="14">
        <f t="shared" si="3"/>
        <v>140.9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40.700000000000003</v>
      </c>
      <c r="I31" s="14">
        <v>22.099999999999998</v>
      </c>
      <c r="J31" s="14">
        <v>28.1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83.800000000000011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/>
      <c r="V31" s="14"/>
      <c r="W31" s="14"/>
      <c r="X31" s="14"/>
      <c r="Y31" s="14"/>
      <c r="Z31" s="14"/>
      <c r="AA31" s="14"/>
      <c r="AB31" s="14"/>
      <c r="AC31" s="14">
        <f t="shared" si="7"/>
        <v>-57.099999999999994</v>
      </c>
      <c r="AD31" s="21">
        <f t="shared" si="8"/>
        <v>-0.40525195173882178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2017-05-23T19:08:40Z</dcterms:modified>
</cp:coreProperties>
</file>