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5230" windowHeight="618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R20" i="1" l="1"/>
  <c r="AD36" i="1" l="1"/>
  <c r="AQ36" i="1" s="1"/>
  <c r="AR36" i="1" s="1"/>
  <c r="AD35" i="1"/>
  <c r="AQ35" i="1" s="1"/>
  <c r="AR35" i="1" s="1"/>
  <c r="AD33" i="1"/>
  <c r="AQ33" i="1" s="1"/>
  <c r="AR33" i="1" s="1"/>
  <c r="AD32" i="1"/>
  <c r="AQ32" i="1" s="1"/>
  <c r="AR32" i="1" s="1"/>
  <c r="AD29" i="1"/>
  <c r="AD28" i="1"/>
  <c r="AQ28" i="1" s="1"/>
  <c r="AR28" i="1" s="1"/>
  <c r="AD27" i="1"/>
  <c r="AQ27" i="1" s="1"/>
  <c r="AR27" i="1" s="1"/>
  <c r="AD26" i="1"/>
  <c r="AQ26" i="1" s="1"/>
  <c r="AR26" i="1" s="1"/>
  <c r="AD25" i="1"/>
  <c r="AQ25" i="1" s="1"/>
  <c r="AR25" i="1" s="1"/>
  <c r="AD24" i="1"/>
  <c r="AQ24" i="1" s="1"/>
  <c r="AR24" i="1" s="1"/>
  <c r="AD22" i="1"/>
  <c r="AQ22" i="1" s="1"/>
  <c r="AR22" i="1" s="1"/>
  <c r="AD21" i="1"/>
  <c r="AQ21" i="1" s="1"/>
  <c r="AR21" i="1" s="1"/>
  <c r="AD20" i="1"/>
  <c r="AQ20" i="1" s="1"/>
  <c r="AD19" i="1"/>
  <c r="AQ19" i="1" s="1"/>
  <c r="AR19" i="1" s="1"/>
  <c r="AD18" i="1"/>
  <c r="AQ18" i="1" s="1"/>
  <c r="AR18" i="1" s="1"/>
  <c r="AD17" i="1"/>
  <c r="AQ17" i="1" s="1"/>
  <c r="AR17" i="1" s="1"/>
  <c r="AD16" i="1"/>
  <c r="AQ16" i="1" s="1"/>
  <c r="AR16" i="1" s="1"/>
  <c r="AD14" i="1"/>
  <c r="AQ14" i="1" s="1"/>
  <c r="AR14" i="1" s="1"/>
  <c r="AD13" i="1"/>
  <c r="AD12" i="1"/>
  <c r="AQ12" i="1" s="1"/>
  <c r="AR12" i="1" s="1"/>
  <c r="AD11" i="1"/>
  <c r="AQ11" i="1" s="1"/>
  <c r="AR11" i="1" s="1"/>
  <c r="AD9" i="1"/>
  <c r="AQ9" i="1" s="1"/>
  <c r="AR9" i="1" s="1"/>
  <c r="AD8" i="1"/>
  <c r="AQ8" i="1" s="1"/>
  <c r="AR8" i="1" s="1"/>
  <c r="Q36" i="1"/>
  <c r="Q35" i="1"/>
  <c r="Q34" i="1" s="1"/>
  <c r="Q33" i="1"/>
  <c r="Q32" i="1"/>
  <c r="Q31" i="1"/>
  <c r="Q30" i="1" s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 s="1"/>
  <c r="Q9" i="1"/>
  <c r="Q8" i="1"/>
  <c r="Q7" i="1"/>
  <c r="C36" i="1"/>
  <c r="C35" i="1"/>
  <c r="C33" i="1"/>
  <c r="C32" i="1"/>
  <c r="C31" i="1" s="1"/>
  <c r="C30" i="1" s="1"/>
  <c r="C29" i="1"/>
  <c r="C28" i="1"/>
  <c r="C27" i="1"/>
  <c r="C26" i="1"/>
  <c r="C25" i="1"/>
  <c r="C24" i="1"/>
  <c r="C22" i="1"/>
  <c r="C21" i="1"/>
  <c r="C20" i="1"/>
  <c r="C19" i="1"/>
  <c r="C18" i="1"/>
  <c r="C15" i="1" s="1"/>
  <c r="C17" i="1"/>
  <c r="C16" i="1"/>
  <c r="C14" i="1"/>
  <c r="C13" i="1"/>
  <c r="C12" i="1"/>
  <c r="C11" i="1"/>
  <c r="C9" i="1"/>
  <c r="C8" i="1"/>
  <c r="C34" i="1"/>
  <c r="C23" i="1"/>
  <c r="C10" i="1"/>
  <c r="C7" i="1"/>
  <c r="AQ29" i="1" l="1"/>
  <c r="AR29" i="1" s="1"/>
  <c r="AQ13" i="1"/>
  <c r="AR13" i="1" s="1"/>
  <c r="AD10" i="1"/>
  <c r="AQ10" i="1" s="1"/>
  <c r="AR10" i="1" s="1"/>
  <c r="AD23" i="1"/>
  <c r="AQ23" i="1" s="1"/>
  <c r="AR23" i="1" s="1"/>
  <c r="AD34" i="1"/>
  <c r="AQ34" i="1" s="1"/>
  <c r="AR34" i="1" s="1"/>
  <c r="AD31" i="1"/>
  <c r="AD7" i="1"/>
  <c r="AD15" i="1"/>
  <c r="AQ15" i="1" s="1"/>
  <c r="AR15" i="1" s="1"/>
  <c r="Q6" i="1"/>
  <c r="Q5" i="1" s="1"/>
  <c r="C6" i="1"/>
  <c r="C5" i="1"/>
  <c r="AD30" i="1" l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B9" i="1"/>
  <c r="B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J10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6" i="1" s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K6" i="1" s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F6" i="1" l="1"/>
  <c r="AF5" i="1" s="1"/>
  <c r="G6" i="1"/>
  <c r="H6" i="1"/>
  <c r="H5" i="1" s="1"/>
  <c r="M6" i="1"/>
  <c r="M5" i="1" s="1"/>
  <c r="AI6" i="1"/>
  <c r="AI5" i="1" s="1"/>
  <c r="O5" i="1"/>
  <c r="AH6" i="1"/>
  <c r="AE30" i="1"/>
  <c r="AE6" i="1"/>
  <c r="AK5" i="1"/>
  <c r="AG5" i="1"/>
  <c r="AN6" i="1"/>
  <c r="AN5" i="1" s="1"/>
  <c r="AL6" i="1"/>
  <c r="AH5" i="1"/>
  <c r="W5" i="1"/>
  <c r="U5" i="1"/>
  <c r="Y5" i="1"/>
  <c r="AC5" i="1"/>
  <c r="T5" i="1"/>
  <c r="S5" i="1"/>
  <c r="AA5" i="1"/>
  <c r="AB5" i="1"/>
  <c r="D6" i="1"/>
  <c r="D5" i="1" s="1"/>
  <c r="E6" i="1"/>
  <c r="L6" i="1"/>
  <c r="L5" i="1" s="1"/>
  <c r="F6" i="1"/>
  <c r="F5" i="1" s="1"/>
  <c r="I6" i="1"/>
  <c r="K6" i="1"/>
  <c r="K5" i="1" s="1"/>
  <c r="I5" i="1"/>
  <c r="J6" i="1"/>
  <c r="J5" i="1" s="1"/>
  <c r="N6" i="1"/>
  <c r="N5" i="1" s="1"/>
  <c r="X5" i="1"/>
  <c r="P6" i="1"/>
  <c r="P5" i="1" s="1"/>
  <c r="B6" i="1"/>
  <c r="B5" i="1" s="1"/>
  <c r="G5" i="1"/>
  <c r="AL5" i="1"/>
  <c r="E5" i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<sst xmlns="http://schemas.openxmlformats.org/spreadsheetml/2006/main" count="76" uniqueCount="51">
  <si>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NCSP Group Cargo Turnover in January-February 2014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</si>
  <si>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</si>
  <si>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</si>
  <si>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</si>
  <si>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</si>
  <si>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</si>
  <si>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</si>
  <si>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</si>
  <si>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</si>
  <si>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</si>
  <si>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</si>
  <si>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</si>
  <si>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</si>
  <si>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</si>
  <si>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</si>
  <si>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Jan-Feb 2014 / Jan-Feb 2013</t>
  </si>
  <si>
    <t>Jan-Feb 2014</t>
  </si>
  <si>
    <t>Jan-Feb 2012</t>
  </si>
  <si>
    <t>Jan-Feb 2013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</si>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</sst>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5" fontId="0" fillId="0" borderId="0" xfId="800" applyNumberFormat="1" applyFont="1"/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AU23" sqref="AU23"/>
    </sheetView>
  </sheetViews>
  <sheetFormatPr defaultRowHeight="12.75" outlineLevelCol="1" x14ac:dyDescent="0.2"/>
  <cols>
    <col min="1" max="1" width="40.85546875" customWidth="1"/>
    <col min="2" max="3" width="17.85546875" style="1" customWidth="1"/>
    <col min="4" max="4" width="9.85546875" customWidth="1"/>
    <col min="5" max="5" width="9.28515625" customWidth="1"/>
    <col min="6" max="8" width="9.85546875" hidden="1" customWidth="1" outlineLevel="1"/>
    <col min="9" max="9" width="9.28515625" hidden="1" customWidth="1" outlineLevel="1"/>
    <col min="10" max="11" width="9.85546875" hidden="1" customWidth="1" outlineLevel="1"/>
    <col min="12" max="12" width="10" hidden="1" customWidth="1" outlineLevel="1"/>
    <col min="13" max="13" width="9.85546875" hidden="1" customWidth="1" outlineLevel="1"/>
    <col min="14" max="14" width="9.28515625" hidden="1" customWidth="1" outlineLevel="1"/>
    <col min="15" max="15" width="9.85546875" hidden="1" customWidth="1" outlineLevel="1"/>
    <col min="16" max="16" width="20.28515625" style="1" customWidth="1" collapsed="1"/>
    <col min="17" max="17" width="20.28515625" style="1" customWidth="1"/>
    <col min="18" max="18" width="9.85546875" customWidth="1"/>
    <col min="19" max="19" width="9.28515625" customWidth="1"/>
    <col min="20" max="25" width="9.85546875" hidden="1" customWidth="1" outlineLevel="1"/>
    <col min="26" max="26" width="10" hidden="1" customWidth="1" outlineLevel="1"/>
    <col min="27" max="29" width="9.85546875" hidden="1" customWidth="1" outlineLevel="1"/>
    <col min="30" max="30" width="20.28515625" style="1" customWidth="1" collapsed="1"/>
    <col min="31" max="32" width="9.85546875" customWidth="1"/>
    <col min="33" max="37" width="9.85546875" hidden="1" customWidth="1" outlineLevel="1"/>
    <col min="38" max="38" width="10.42578125" hidden="1" customWidth="1" outlineLevel="1"/>
    <col min="39" max="39" width="9.85546875" hidden="1" customWidth="1" outlineLevel="1"/>
    <col min="40" max="40" width="10" hidden="1" customWidth="1" outlineLevel="1"/>
    <col min="41" max="41" width="10.140625" hidden="1" customWidth="1" outlineLevel="1"/>
    <col min="42" max="42" width="9.85546875" hidden="1" customWidth="1" outlineLevel="1"/>
    <col min="43" max="43" width="14.28515625" style="2" customWidth="1" collapsed="1"/>
    <col min="44" max="44" width="13" customWidth="1"/>
  </cols>
  <sheetData>
    <row r="1" spans="1:44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4" ht="23.25" x14ac:dyDescent="0.35">
      <c r="A2" s="9" t="s">
        <v>0</v>
      </c>
    </row>
    <row r="3" spans="1:44" s="25" customFormat="1" ht="15" customHeight="1" x14ac:dyDescent="0.2">
      <c r="A3" s="36"/>
      <c r="B3" s="23"/>
      <c r="C3" s="23"/>
      <c r="D3" s="24" t="s">
        <v>1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4" t="s">
        <v>12</v>
      </c>
      <c r="P3" s="23"/>
      <c r="Q3" s="23"/>
      <c r="R3" s="24" t="s">
        <v>1</v>
      </c>
      <c r="S3" s="24" t="s">
        <v>2</v>
      </c>
      <c r="T3" s="24" t="s">
        <v>3</v>
      </c>
      <c r="U3" s="24" t="s">
        <v>4</v>
      </c>
      <c r="V3" s="24" t="s">
        <v>5</v>
      </c>
      <c r="W3" s="24" t="s">
        <v>6</v>
      </c>
      <c r="X3" s="24" t="s">
        <v>7</v>
      </c>
      <c r="Y3" s="24" t="s">
        <v>8</v>
      </c>
      <c r="Z3" s="24" t="s">
        <v>9</v>
      </c>
      <c r="AA3" s="24" t="s">
        <v>10</v>
      </c>
      <c r="AB3" s="24" t="s">
        <v>11</v>
      </c>
      <c r="AC3" s="24" t="s">
        <v>12</v>
      </c>
      <c r="AD3" s="23"/>
      <c r="AE3" s="24" t="s">
        <v>1</v>
      </c>
      <c r="AF3" s="24" t="s">
        <v>2</v>
      </c>
      <c r="AG3" s="24" t="s">
        <v>3</v>
      </c>
      <c r="AH3" s="24" t="s">
        <v>4</v>
      </c>
      <c r="AI3" s="24" t="s">
        <v>5</v>
      </c>
      <c r="AJ3" s="24" t="s">
        <v>6</v>
      </c>
      <c r="AK3" s="24" t="s">
        <v>7</v>
      </c>
      <c r="AL3" s="24" t="s">
        <v>8</v>
      </c>
      <c r="AM3" s="24" t="s">
        <v>9</v>
      </c>
      <c r="AN3" s="24" t="s">
        <v>10</v>
      </c>
      <c r="AO3" s="24" t="s">
        <v>11</v>
      </c>
      <c r="AP3" s="24" t="s">
        <v>12</v>
      </c>
      <c r="AQ3" s="37" t="s">
        <v>15</v>
      </c>
      <c r="AR3" s="38"/>
    </row>
    <row r="4" spans="1:44" s="25" customFormat="1" ht="30.75" customHeight="1" x14ac:dyDescent="0.2">
      <c r="A4" s="36"/>
      <c r="B4" s="26">
        <v>2012</v>
      </c>
      <c r="C4" s="26" t="s">
        <v>17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26">
        <v>2013</v>
      </c>
      <c r="Q4" s="26" t="s">
        <v>18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26" t="s">
        <v>16</v>
      </c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4" t="s">
        <v>13</v>
      </c>
      <c r="AR4" s="35" t="s">
        <v>14</v>
      </c>
    </row>
    <row r="5" spans="1:44" x14ac:dyDescent="0.2">
      <c r="A5" s="3" t="s">
        <v>19</v>
      </c>
      <c r="B5" s="13">
        <f>B6+B15+B23+B30</f>
        <v>158905.19999999998</v>
      </c>
      <c r="C5" s="13">
        <f>C6+C15+C23+C30</f>
        <v>26931.800000000003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140981.81699999998</v>
      </c>
      <c r="Q5" s="13">
        <f>Q6+Q15+Q23+Q30</f>
        <v>24010.7</v>
      </c>
      <c r="R5" s="13">
        <f t="shared" ref="R5:Z5" si="1">R6+R15+R23+R30</f>
        <v>12422.7</v>
      </c>
      <c r="S5" s="13">
        <f t="shared" si="1"/>
        <v>11588.000000000002</v>
      </c>
      <c r="T5" s="13">
        <f t="shared" si="1"/>
        <v>12959.906999999997</v>
      </c>
      <c r="U5" s="13">
        <f t="shared" si="1"/>
        <v>12531.180000000004</v>
      </c>
      <c r="V5" s="13">
        <f t="shared" si="1"/>
        <v>11816.19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21554.71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0</v>
      </c>
      <c r="AH5" s="13">
        <f>AH6+AH15+AH23+AH30</f>
        <v>0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-2455.9900000000016</v>
      </c>
      <c r="AR5" s="29">
        <f>AQ5/Q5</f>
        <v>-0.10228731357269891</v>
      </c>
    </row>
    <row r="6" spans="1:44" x14ac:dyDescent="0.2">
      <c r="A6" s="4" t="s">
        <v>20</v>
      </c>
      <c r="B6" s="14">
        <f t="shared" ref="B6:N6" si="3">B7+B10+B13+B14</f>
        <v>131105.49999999997</v>
      </c>
      <c r="C6" s="14">
        <f t="shared" si="3"/>
        <v>22574.2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116768.21699999999</v>
      </c>
      <c r="Q6" s="14">
        <f t="shared" ref="Q6" si="4">Q7+Q10+Q13+Q14</f>
        <v>20313.8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10717.006999999998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17252.310000000001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0</v>
      </c>
      <c r="AH6" s="14">
        <f>AH7+AH10+AH13+AH14</f>
        <v>0</v>
      </c>
      <c r="AI6" s="14">
        <f t="shared" si="7"/>
        <v>0</v>
      </c>
      <c r="AJ6" s="14">
        <f t="shared" si="7"/>
        <v>0</v>
      </c>
      <c r="AK6" s="14">
        <f t="shared" si="7"/>
        <v>0</v>
      </c>
      <c r="AL6" s="14">
        <f t="shared" si="7"/>
        <v>0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R36" si="8">AD6-Q6</f>
        <v>-3061.489999999998</v>
      </c>
      <c r="AR6" s="27">
        <f t="shared" ref="AR6:AR36" si="9">AQ6/Q6</f>
        <v>-0.15070986226112287</v>
      </c>
    </row>
    <row r="7" spans="1:44" x14ac:dyDescent="0.2">
      <c r="A7" s="5" t="s">
        <v>21</v>
      </c>
      <c r="B7" s="16">
        <f>SUM(B8:B9)</f>
        <v>110829.69999999998</v>
      </c>
      <c r="C7" s="16">
        <f>SUM(C8:C9)</f>
        <v>19079.5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15766.800000000001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12521.5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0</v>
      </c>
      <c r="AH7" s="16">
        <f>SUM(AH8:AH9)</f>
        <v>0</v>
      </c>
      <c r="AI7" s="16">
        <f t="shared" si="12"/>
        <v>0</v>
      </c>
      <c r="AJ7" s="16">
        <f t="shared" si="12"/>
        <v>0</v>
      </c>
      <c r="AK7" s="16">
        <f t="shared" si="12"/>
        <v>0</v>
      </c>
      <c r="AL7" s="16">
        <f>SUM(AL8:AL9)</f>
        <v>0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-3245.3000000000011</v>
      </c>
      <c r="AR7" s="28">
        <f t="shared" si="9"/>
        <v>-0.20583124032777741</v>
      </c>
    </row>
    <row r="8" spans="1:44" s="7" customFormat="1" x14ac:dyDescent="0.2">
      <c r="A8" s="6" t="s">
        <v>22</v>
      </c>
      <c r="B8" s="15">
        <f>SUM(D8:O8)</f>
        <v>42584.799999999996</v>
      </c>
      <c r="C8" s="15">
        <f>SUM(D8:E8)</f>
        <v>7145.4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SUM(R8:S8)</f>
        <v>6068.6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SUM(AE8:AF8)</f>
        <v>5210.8</v>
      </c>
      <c r="AE8" s="15">
        <v>2657</v>
      </c>
      <c r="AF8" s="15">
        <v>2553.8000000000002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6">
        <f t="shared" si="8"/>
        <v>-857.80000000000018</v>
      </c>
      <c r="AR8" s="28">
        <f t="shared" si="9"/>
        <v>-0.14135055861318924</v>
      </c>
    </row>
    <row r="9" spans="1:44" s="7" customFormat="1" x14ac:dyDescent="0.2">
      <c r="A9" s="6" t="s">
        <v>23</v>
      </c>
      <c r="B9" s="15">
        <f>SUM(D9:O9)</f>
        <v>68244.899999999994</v>
      </c>
      <c r="C9" s="15">
        <f>SUM(D9:E9)</f>
        <v>11934.1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SUM(R9:S9)</f>
        <v>9698.2000000000007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SUM(AE9:AF9)</f>
        <v>7310.7</v>
      </c>
      <c r="AE9" s="16">
        <v>3694.2</v>
      </c>
      <c r="AF9" s="15">
        <v>3616.5</v>
      </c>
      <c r="AG9" s="15"/>
      <c r="AH9" s="16"/>
      <c r="AI9" s="15"/>
      <c r="AJ9" s="15"/>
      <c r="AK9" s="15"/>
      <c r="AL9" s="15"/>
      <c r="AM9" s="15"/>
      <c r="AN9" s="15"/>
      <c r="AO9" s="15"/>
      <c r="AP9" s="15"/>
      <c r="AQ9" s="16">
        <f t="shared" si="8"/>
        <v>-2387.5000000000009</v>
      </c>
      <c r="AR9" s="28">
        <f t="shared" si="9"/>
        <v>-0.24617970345012485</v>
      </c>
    </row>
    <row r="10" spans="1:44" x14ac:dyDescent="0.2">
      <c r="A10" s="5" t="s">
        <v>24</v>
      </c>
      <c r="B10" s="16">
        <f>SUM(B11:B12)</f>
        <v>19396</v>
      </c>
      <c r="C10" s="16">
        <f>SUM(C11:C12)</f>
        <v>3365.4000000000005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4424.3999999999996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16">
        <f>SUM(AD11:AD12)</f>
        <v>4564.3999999999996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0</v>
      </c>
      <c r="AH10" s="16">
        <f>SUM(AH11:AH12)</f>
        <v>0</v>
      </c>
      <c r="AI10" s="16">
        <f t="shared" si="15"/>
        <v>0</v>
      </c>
      <c r="AJ10" s="16">
        <f t="shared" si="15"/>
        <v>0</v>
      </c>
      <c r="AK10" s="16">
        <f t="shared" si="15"/>
        <v>0</v>
      </c>
      <c r="AL10" s="16">
        <f t="shared" si="15"/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140</v>
      </c>
      <c r="AR10" s="28">
        <f t="shared" si="9"/>
        <v>3.1642708615857523E-2</v>
      </c>
    </row>
    <row r="11" spans="1:44" s="7" customFormat="1" x14ac:dyDescent="0.2">
      <c r="A11" s="6" t="s">
        <v>25</v>
      </c>
      <c r="B11" s="15">
        <f t="shared" ref="B11:B29" si="16">SUM(D11:O11)</f>
        <v>12754.2</v>
      </c>
      <c r="C11" s="15">
        <f t="shared" ref="C11:C14" si="17">SUM(D11:E11)</f>
        <v>2156.1000000000004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SUM(R11:S11)</f>
        <v>2930.8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SUM(AE11:AF11)</f>
        <v>2676.2999999999997</v>
      </c>
      <c r="AE11" s="15">
        <v>1404.1</v>
      </c>
      <c r="AF11" s="15">
        <v>1272.1999999999998</v>
      </c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6">
        <f t="shared" si="8"/>
        <v>-254.50000000000045</v>
      </c>
      <c r="AR11" s="28">
        <f t="shared" si="9"/>
        <v>-8.6836358673399908E-2</v>
      </c>
    </row>
    <row r="12" spans="1:44" s="7" customFormat="1" x14ac:dyDescent="0.2">
      <c r="A12" s="6" t="s">
        <v>26</v>
      </c>
      <c r="B12" s="15">
        <f t="shared" si="16"/>
        <v>6641.8</v>
      </c>
      <c r="C12" s="15">
        <f t="shared" si="17"/>
        <v>1209.3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1493.6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1888.1000000000001</v>
      </c>
      <c r="AE12" s="15">
        <v>975.7</v>
      </c>
      <c r="AF12" s="15">
        <v>912.40000000000009</v>
      </c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6">
        <f t="shared" si="8"/>
        <v>394.50000000000023</v>
      </c>
      <c r="AR12" s="28">
        <f t="shared" si="9"/>
        <v>0.26412694161756844</v>
      </c>
    </row>
    <row r="13" spans="1:44" x14ac:dyDescent="0.2">
      <c r="A13" s="5" t="s">
        <v>27</v>
      </c>
      <c r="B13" s="31">
        <f t="shared" si="16"/>
        <v>464</v>
      </c>
      <c r="C13" s="31">
        <f t="shared" si="17"/>
        <v>60.5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632.61700000000008</v>
      </c>
      <c r="Q13" s="15">
        <f t="shared" si="19"/>
        <v>95.800000000000011</v>
      </c>
      <c r="R13" s="16">
        <v>32.6</v>
      </c>
      <c r="S13" s="16">
        <v>63.2</v>
      </c>
      <c r="T13" s="16">
        <v>45.106999999999999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103.3</v>
      </c>
      <c r="AE13" s="16">
        <v>55</v>
      </c>
      <c r="AF13" s="16">
        <v>48.3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>
        <f t="shared" si="8"/>
        <v>7.4999999999999858</v>
      </c>
      <c r="AR13" s="28">
        <f t="shared" si="9"/>
        <v>7.8288100208768113E-2</v>
      </c>
    </row>
    <row r="14" spans="1:44" x14ac:dyDescent="0.2">
      <c r="A14" s="5" t="s">
        <v>28</v>
      </c>
      <c r="B14" s="31">
        <f t="shared" si="16"/>
        <v>415.79999999999995</v>
      </c>
      <c r="C14" s="31">
        <f t="shared" si="17"/>
        <v>68.8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26.8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63.110000000000007</v>
      </c>
      <c r="AE14" s="16">
        <v>36.700000000000003</v>
      </c>
      <c r="AF14" s="16">
        <v>26.410000000000004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>
        <f t="shared" si="8"/>
        <v>36.31</v>
      </c>
      <c r="AR14" s="28">
        <f t="shared" si="9"/>
        <v>1.3548507462686568</v>
      </c>
    </row>
    <row r="15" spans="1:44" x14ac:dyDescent="0.2">
      <c r="A15" s="4" t="s">
        <v>29</v>
      </c>
      <c r="B15" s="14">
        <f t="shared" ref="B15:P15" si="21">SUM(B16:B22)</f>
        <v>11846.100000000002</v>
      </c>
      <c r="C15" s="14">
        <f t="shared" si="21"/>
        <v>1875.2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924.90000000000009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1536.47</v>
      </c>
      <c r="AE15" s="14">
        <f t="shared" si="24"/>
        <v>730.3</v>
      </c>
      <c r="AF15" s="14">
        <f t="shared" si="24"/>
        <v>806.17000000000007</v>
      </c>
      <c r="AG15" s="14">
        <f t="shared" si="24"/>
        <v>0</v>
      </c>
      <c r="AH15" s="14">
        <f t="shared" ref="AH15:AP15" si="26">SUM(AH16:AH22)</f>
        <v>0</v>
      </c>
      <c r="AI15" s="14">
        <f t="shared" si="26"/>
        <v>0</v>
      </c>
      <c r="AJ15" s="14">
        <f t="shared" si="26"/>
        <v>0</v>
      </c>
      <c r="AK15" s="14">
        <f t="shared" si="26"/>
        <v>0</v>
      </c>
      <c r="AL15" s="14">
        <f t="shared" si="26"/>
        <v>0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611.56999999999994</v>
      </c>
      <c r="AR15" s="27">
        <f t="shared" si="9"/>
        <v>0.66122824089090704</v>
      </c>
    </row>
    <row r="16" spans="1:44" x14ac:dyDescent="0.2">
      <c r="A16" s="5" t="s">
        <v>30</v>
      </c>
      <c r="B16" s="31">
        <f t="shared" si="16"/>
        <v>7962.7000000000016</v>
      </c>
      <c r="C16" s="31">
        <f t="shared" ref="C16:C22" si="27">SUM(D16:E16)</f>
        <v>1278.9000000000001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1">
        <f t="shared" si="18"/>
        <v>4065.6</v>
      </c>
      <c r="Q16" s="31">
        <f t="shared" ref="Q16:Q22" si="28">SUM(R16:S16)</f>
        <v>67.400000000000006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1">
        <f t="shared" ref="AD16:AD22" si="29">SUM(AE16:AF16)</f>
        <v>850.6</v>
      </c>
      <c r="AE16" s="16">
        <v>377.7</v>
      </c>
      <c r="AF16" s="16">
        <v>472.90000000000003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>
        <f t="shared" si="8"/>
        <v>783.2</v>
      </c>
      <c r="AR16" s="28">
        <f t="shared" si="9"/>
        <v>11.620178041543026</v>
      </c>
    </row>
    <row r="17" spans="1:45" x14ac:dyDescent="0.2">
      <c r="A17" s="5" t="s">
        <v>31</v>
      </c>
      <c r="B17" s="31">
        <f t="shared" si="16"/>
        <v>871.1</v>
      </c>
      <c r="C17" s="31">
        <f t="shared" si="27"/>
        <v>222.1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1">
        <f t="shared" si="18"/>
        <v>835</v>
      </c>
      <c r="Q17" s="31">
        <f t="shared" si="28"/>
        <v>176.6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1">
        <f t="shared" si="29"/>
        <v>107.53</v>
      </c>
      <c r="AE17" s="16">
        <v>54.4</v>
      </c>
      <c r="AF17" s="16">
        <v>53.13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si="8"/>
        <v>-69.069999999999993</v>
      </c>
      <c r="AR17" s="28">
        <f t="shared" si="9"/>
        <v>-0.39110985277463189</v>
      </c>
    </row>
    <row r="18" spans="1:45" x14ac:dyDescent="0.2">
      <c r="A18" s="5" t="s">
        <v>32</v>
      </c>
      <c r="B18" s="31">
        <f t="shared" si="16"/>
        <v>643.19999999999993</v>
      </c>
      <c r="C18" s="31">
        <f t="shared" si="27"/>
        <v>22.8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1">
        <f t="shared" si="18"/>
        <v>847.5</v>
      </c>
      <c r="Q18" s="31">
        <f t="shared" si="28"/>
        <v>93.7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1">
        <f t="shared" si="29"/>
        <v>196.38</v>
      </c>
      <c r="AE18" s="16">
        <v>85.1</v>
      </c>
      <c r="AF18" s="16">
        <v>111.28</v>
      </c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>
        <f t="shared" si="8"/>
        <v>102.67999999999999</v>
      </c>
      <c r="AR18" s="28">
        <f t="shared" si="9"/>
        <v>1.0958377801494128</v>
      </c>
    </row>
    <row r="19" spans="1:45" x14ac:dyDescent="0.2">
      <c r="A19" s="5" t="s">
        <v>33</v>
      </c>
      <c r="B19" s="31">
        <f t="shared" si="16"/>
        <v>1756.1000000000001</v>
      </c>
      <c r="C19" s="31">
        <f t="shared" si="27"/>
        <v>315.2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1">
        <f t="shared" si="18"/>
        <v>1944</v>
      </c>
      <c r="Q19" s="31">
        <f t="shared" si="28"/>
        <v>364.7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1">
        <f t="shared" si="29"/>
        <v>270.08</v>
      </c>
      <c r="AE19" s="16">
        <v>166.5</v>
      </c>
      <c r="AF19" s="16">
        <v>103.57999999999998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>
        <f t="shared" si="8"/>
        <v>-94.62</v>
      </c>
      <c r="AR19" s="28">
        <f t="shared" si="9"/>
        <v>-0.25944612009871126</v>
      </c>
      <c r="AS19" s="30"/>
    </row>
    <row r="20" spans="1:45" x14ac:dyDescent="0.2">
      <c r="A20" s="5" t="s">
        <v>34</v>
      </c>
      <c r="B20" s="31">
        <f t="shared" si="16"/>
        <v>37.4</v>
      </c>
      <c r="C20" s="31">
        <f t="shared" si="27"/>
        <v>5.7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1">
        <f t="shared" si="18"/>
        <v>9.1999999999999993</v>
      </c>
      <c r="Q20" s="31">
        <f t="shared" si="28"/>
        <v>0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1">
        <f t="shared" si="29"/>
        <v>0</v>
      </c>
      <c r="AE20" s="16">
        <v>0</v>
      </c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f t="shared" si="8"/>
        <v>0</v>
      </c>
      <c r="AR20" s="16">
        <f t="shared" si="8"/>
        <v>0</v>
      </c>
    </row>
    <row r="21" spans="1:45" x14ac:dyDescent="0.2">
      <c r="A21" s="5" t="s">
        <v>35</v>
      </c>
      <c r="B21" s="31">
        <f t="shared" si="16"/>
        <v>321.7</v>
      </c>
      <c r="C21" s="31">
        <f t="shared" si="27"/>
        <v>30.5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1">
        <f t="shared" si="18"/>
        <v>214.80000000000004</v>
      </c>
      <c r="Q21" s="31">
        <f t="shared" si="28"/>
        <v>50.699999999999996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1">
        <f t="shared" si="29"/>
        <v>3</v>
      </c>
      <c r="AE21" s="16">
        <v>0</v>
      </c>
      <c r="AF21" s="16">
        <v>3</v>
      </c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>
        <f t="shared" si="8"/>
        <v>-47.699999999999996</v>
      </c>
      <c r="AR21" s="28">
        <f t="shared" si="9"/>
        <v>-0.94082840236686394</v>
      </c>
    </row>
    <row r="22" spans="1:45" x14ac:dyDescent="0.2">
      <c r="A22" s="5" t="s">
        <v>36</v>
      </c>
      <c r="B22" s="31">
        <f t="shared" si="16"/>
        <v>253.9</v>
      </c>
      <c r="C22" s="31">
        <f t="shared" si="27"/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1">
        <f t="shared" si="18"/>
        <v>902.8</v>
      </c>
      <c r="Q22" s="31">
        <f t="shared" si="28"/>
        <v>171.8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1">
        <f t="shared" si="29"/>
        <v>108.88000000000001</v>
      </c>
      <c r="AE22" s="16">
        <v>46.6</v>
      </c>
      <c r="AF22" s="16">
        <v>62.280000000000008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>
        <f t="shared" si="8"/>
        <v>-62.92</v>
      </c>
      <c r="AR22" s="28">
        <f t="shared" si="9"/>
        <v>-0.36623981373690334</v>
      </c>
    </row>
    <row r="23" spans="1:45" x14ac:dyDescent="0.2">
      <c r="A23" s="4" t="s">
        <v>37</v>
      </c>
      <c r="B23" s="14">
        <f>SUM(B24:B29)-B26</f>
        <v>10866.399999999998</v>
      </c>
      <c r="C23" s="14">
        <f>SUM(C24:C29)-C26</f>
        <v>1726.5</v>
      </c>
      <c r="D23" s="14">
        <f t="shared" ref="D23:K23" si="30">SUM(D24:D29)-D26</f>
        <v>849.29999999999984</v>
      </c>
      <c r="E23" s="14">
        <f t="shared" si="30"/>
        <v>877.2</v>
      </c>
      <c r="F23" s="14">
        <f t="shared" si="30"/>
        <v>1076</v>
      </c>
      <c r="G23" s="14">
        <f t="shared" si="30"/>
        <v>924.00000000000011</v>
      </c>
      <c r="H23" s="14">
        <f t="shared" si="30"/>
        <v>1012.4</v>
      </c>
      <c r="I23" s="14">
        <f t="shared" si="30"/>
        <v>1099.9000000000001</v>
      </c>
      <c r="J23" s="14">
        <f t="shared" si="30"/>
        <v>762.09999999999991</v>
      </c>
      <c r="K23" s="14">
        <f t="shared" si="30"/>
        <v>701.8</v>
      </c>
      <c r="L23" s="14">
        <f t="shared" ref="L23:S23" si="31">SUM(L24:L29)-L26</f>
        <v>868.49999999999989</v>
      </c>
      <c r="M23" s="14">
        <f t="shared" si="31"/>
        <v>906.39999999999986</v>
      </c>
      <c r="N23" s="14">
        <f t="shared" si="31"/>
        <v>891.40000000000009</v>
      </c>
      <c r="O23" s="14">
        <f t="shared" si="31"/>
        <v>897.4</v>
      </c>
      <c r="P23" s="14">
        <f>SUM(P24:P29)-P26</f>
        <v>10571.8</v>
      </c>
      <c r="Q23" s="14">
        <f>SUM(Q24:Q29)-Q26</f>
        <v>1984.9</v>
      </c>
      <c r="R23" s="14">
        <f t="shared" si="31"/>
        <v>982.00000000000011</v>
      </c>
      <c r="S23" s="14">
        <f t="shared" si="31"/>
        <v>1002.9</v>
      </c>
      <c r="T23" s="14">
        <f t="shared" ref="T23:Z23" si="32">SUM(T24:T29)-T26</f>
        <v>1120.4000000000003</v>
      </c>
      <c r="U23" s="14">
        <f t="shared" si="32"/>
        <v>733.36</v>
      </c>
      <c r="V23" s="14">
        <f t="shared" si="32"/>
        <v>893.34000000000015</v>
      </c>
      <c r="W23" s="14">
        <f t="shared" si="32"/>
        <v>845</v>
      </c>
      <c r="X23" s="14">
        <f t="shared" si="32"/>
        <v>774.40000000000009</v>
      </c>
      <c r="Y23" s="14">
        <f t="shared" si="32"/>
        <v>814.1999999999997</v>
      </c>
      <c r="Z23" s="14">
        <f t="shared" si="32"/>
        <v>919.99999999999989</v>
      </c>
      <c r="AA23" s="14">
        <f t="shared" ref="AA23:AF23" si="33">SUM(AA24:AA29)-AA26</f>
        <v>633.90000000000032</v>
      </c>
      <c r="AB23" s="14">
        <f t="shared" si="33"/>
        <v>947.7</v>
      </c>
      <c r="AC23" s="14">
        <f t="shared" si="33"/>
        <v>904.59999999999991</v>
      </c>
      <c r="AD23" s="14">
        <f>SUM(AD24:AD29)-AD26</f>
        <v>1929.83</v>
      </c>
      <c r="AE23" s="14">
        <f t="shared" si="33"/>
        <v>989.80000000000018</v>
      </c>
      <c r="AF23" s="14">
        <f t="shared" si="33"/>
        <v>940.03000000000009</v>
      </c>
      <c r="AG23" s="14">
        <f t="shared" ref="AG23:AP23" si="34">SUM(AG24:AG29)-AG26</f>
        <v>0</v>
      </c>
      <c r="AH23" s="14">
        <f>SUM(AH24:AH29)-AH26</f>
        <v>0</v>
      </c>
      <c r="AI23" s="14">
        <f t="shared" si="34"/>
        <v>0</v>
      </c>
      <c r="AJ23" s="14">
        <f t="shared" si="34"/>
        <v>0</v>
      </c>
      <c r="AK23" s="14">
        <f t="shared" si="34"/>
        <v>0</v>
      </c>
      <c r="AL23" s="14">
        <f t="shared" si="34"/>
        <v>0</v>
      </c>
      <c r="AM23" s="14">
        <f t="shared" si="34"/>
        <v>0</v>
      </c>
      <c r="AN23" s="14">
        <f>SUM(AN24:AN29)-AN26</f>
        <v>0</v>
      </c>
      <c r="AO23" s="14">
        <f t="shared" si="34"/>
        <v>0</v>
      </c>
      <c r="AP23" s="14">
        <f t="shared" si="34"/>
        <v>0</v>
      </c>
      <c r="AQ23" s="14">
        <f t="shared" si="8"/>
        <v>-55.070000000000164</v>
      </c>
      <c r="AR23" s="27">
        <f t="shared" si="9"/>
        <v>-2.7744470754194245E-2</v>
      </c>
    </row>
    <row r="24" spans="1:45" x14ac:dyDescent="0.2">
      <c r="A24" s="5" t="s">
        <v>38</v>
      </c>
      <c r="B24" s="31">
        <f t="shared" si="16"/>
        <v>8652.0999999999985</v>
      </c>
      <c r="C24" s="31">
        <f t="shared" ref="C24:C29" si="35">SUM(D24:E24)</f>
        <v>1449.9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1">
        <f t="shared" si="18"/>
        <v>8554.2999999999993</v>
      </c>
      <c r="Q24" s="31">
        <f t="shared" ref="Q24:Q29" si="36">SUM(R24:S24)</f>
        <v>1626.6000000000001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1">
        <f t="shared" ref="AD24:AD29" si="37">SUM(AE24:AF24)</f>
        <v>1661.3000000000002</v>
      </c>
      <c r="AE24" s="16">
        <v>842.1</v>
      </c>
      <c r="AF24" s="31">
        <v>819.2</v>
      </c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>
        <f t="shared" si="8"/>
        <v>34.700000000000045</v>
      </c>
      <c r="AR24" s="28">
        <f t="shared" si="9"/>
        <v>2.1332841509897973E-2</v>
      </c>
    </row>
    <row r="25" spans="1:45" x14ac:dyDescent="0.2">
      <c r="A25" s="5" t="s">
        <v>39</v>
      </c>
      <c r="B25" s="31">
        <f t="shared" si="16"/>
        <v>730</v>
      </c>
      <c r="C25" s="31">
        <f t="shared" si="35"/>
        <v>70.8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1">
        <f t="shared" si="18"/>
        <v>457.9</v>
      </c>
      <c r="Q25" s="31">
        <f t="shared" si="36"/>
        <v>88.3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1">
        <f t="shared" si="37"/>
        <v>75.599999999999994</v>
      </c>
      <c r="AE25" s="16">
        <v>43.6</v>
      </c>
      <c r="AF25" s="16">
        <v>31.999999999999993</v>
      </c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>
        <f t="shared" si="8"/>
        <v>-12.700000000000003</v>
      </c>
      <c r="AR25" s="28">
        <f t="shared" si="9"/>
        <v>-0.14382785956964897</v>
      </c>
    </row>
    <row r="26" spans="1:45" x14ac:dyDescent="0.2">
      <c r="A26" s="8" t="s">
        <v>40</v>
      </c>
      <c r="B26" s="31">
        <f t="shared" si="16"/>
        <v>1319.5</v>
      </c>
      <c r="C26" s="31">
        <f t="shared" si="35"/>
        <v>128.69999999999999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1">
        <f t="shared" si="18"/>
        <v>832.1</v>
      </c>
      <c r="Q26" s="31">
        <f t="shared" si="36"/>
        <v>160.5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7"/>
        <v>137.4</v>
      </c>
      <c r="AE26" s="15">
        <v>79.3</v>
      </c>
      <c r="AF26" s="15">
        <v>58.100000000000009</v>
      </c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6">
        <f t="shared" si="8"/>
        <v>-23.099999999999994</v>
      </c>
      <c r="AR26" s="28">
        <f t="shared" si="9"/>
        <v>-0.14392523364485979</v>
      </c>
    </row>
    <row r="27" spans="1:45" x14ac:dyDescent="0.2">
      <c r="A27" s="5" t="s">
        <v>41</v>
      </c>
      <c r="B27" s="31">
        <f t="shared" si="16"/>
        <v>1092.5999999999999</v>
      </c>
      <c r="C27" s="31">
        <f t="shared" si="35"/>
        <v>170.10000000000002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1">
        <f t="shared" si="18"/>
        <v>1042.0999999999999</v>
      </c>
      <c r="Q27" s="31">
        <f t="shared" si="36"/>
        <v>199.2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1">
        <f t="shared" si="37"/>
        <v>129.82</v>
      </c>
      <c r="AE27" s="16">
        <v>68</v>
      </c>
      <c r="AF27" s="16">
        <v>61.819999999999993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>
        <f t="shared" si="8"/>
        <v>-69.38</v>
      </c>
      <c r="AR27" s="28">
        <f t="shared" si="9"/>
        <v>-0.34829317269076304</v>
      </c>
    </row>
    <row r="28" spans="1:45" x14ac:dyDescent="0.2">
      <c r="A28" s="5" t="s">
        <v>42</v>
      </c>
      <c r="B28" s="31">
        <f t="shared" si="16"/>
        <v>241.4</v>
      </c>
      <c r="C28" s="31">
        <f t="shared" si="35"/>
        <v>17.3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1">
        <f t="shared" si="18"/>
        <v>319.70000000000005</v>
      </c>
      <c r="Q28" s="31">
        <f t="shared" si="36"/>
        <v>48.3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1">
        <f t="shared" si="37"/>
        <v>42.49</v>
      </c>
      <c r="AE28" s="16">
        <v>24.2</v>
      </c>
      <c r="AF28" s="16">
        <v>18.290000000000003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>
        <f t="shared" si="8"/>
        <v>-5.8099999999999952</v>
      </c>
      <c r="AR28" s="28">
        <f t="shared" si="9"/>
        <v>-0.12028985507246368</v>
      </c>
    </row>
    <row r="29" spans="1:45" x14ac:dyDescent="0.2">
      <c r="A29" s="5" t="s">
        <v>43</v>
      </c>
      <c r="B29" s="31">
        <f t="shared" si="16"/>
        <v>150.29999999999998</v>
      </c>
      <c r="C29" s="31">
        <f t="shared" si="35"/>
        <v>18.399999999999999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1">
        <f t="shared" si="18"/>
        <v>197.8</v>
      </c>
      <c r="Q29" s="31">
        <f t="shared" si="36"/>
        <v>22.5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24.1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1">
        <f t="shared" si="37"/>
        <v>20.619999999999997</v>
      </c>
      <c r="AE29" s="16">
        <v>11.9</v>
      </c>
      <c r="AF29" s="16">
        <v>8.7199999999999989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>
        <f t="shared" si="8"/>
        <v>-1.8800000000000026</v>
      </c>
      <c r="AR29" s="28">
        <f t="shared" si="9"/>
        <v>-8.3555555555555674E-2</v>
      </c>
    </row>
    <row r="30" spans="1:45" x14ac:dyDescent="0.2">
      <c r="A30" s="4" t="s">
        <v>44</v>
      </c>
      <c r="B30" s="14">
        <f>B31</f>
        <v>5087.2</v>
      </c>
      <c r="C30" s="14">
        <f>C31</f>
        <v>755.90000000000009</v>
      </c>
      <c r="D30" s="14">
        <f t="shared" ref="D30:O30" si="38">D31</f>
        <v>348.4</v>
      </c>
      <c r="E30" s="14">
        <f t="shared" si="38"/>
        <v>407.5</v>
      </c>
      <c r="F30" s="14">
        <f t="shared" si="38"/>
        <v>471.5</v>
      </c>
      <c r="G30" s="14">
        <f t="shared" si="38"/>
        <v>489.9</v>
      </c>
      <c r="H30" s="14">
        <f t="shared" si="38"/>
        <v>443.4</v>
      </c>
      <c r="I30" s="14">
        <f t="shared" si="38"/>
        <v>462.70000000000005</v>
      </c>
      <c r="J30" s="14">
        <f t="shared" si="38"/>
        <v>405</v>
      </c>
      <c r="K30" s="14">
        <f t="shared" si="38"/>
        <v>393.4</v>
      </c>
      <c r="L30" s="14">
        <f t="shared" si="38"/>
        <v>393.5</v>
      </c>
      <c r="M30" s="14">
        <f t="shared" si="38"/>
        <v>382.4</v>
      </c>
      <c r="N30" s="14">
        <f t="shared" si="38"/>
        <v>448.70000000000005</v>
      </c>
      <c r="O30" s="14">
        <f t="shared" si="38"/>
        <v>440.8</v>
      </c>
      <c r="P30" s="14">
        <f>P31</f>
        <v>4822.8999999999996</v>
      </c>
      <c r="Q30" s="14">
        <f>Q31</f>
        <v>787.10000000000014</v>
      </c>
      <c r="R30" s="14">
        <f t="shared" ref="R30:AC30" si="39">R31</f>
        <v>394.5</v>
      </c>
      <c r="S30" s="14">
        <f t="shared" si="39"/>
        <v>392.6</v>
      </c>
      <c r="T30" s="14">
        <f t="shared" si="39"/>
        <v>446.40000000000003</v>
      </c>
      <c r="U30" s="14">
        <f t="shared" si="39"/>
        <v>424.19999999999993</v>
      </c>
      <c r="V30" s="14">
        <f t="shared" si="39"/>
        <v>434.5</v>
      </c>
      <c r="W30" s="14">
        <f t="shared" si="39"/>
        <v>409.60000000000014</v>
      </c>
      <c r="X30" s="14">
        <f t="shared" si="39"/>
        <v>369.89999999999981</v>
      </c>
      <c r="Y30" s="14">
        <f t="shared" si="39"/>
        <v>368.79999999999995</v>
      </c>
      <c r="Z30" s="14">
        <f t="shared" si="39"/>
        <v>351.00000000000011</v>
      </c>
      <c r="AA30" s="14">
        <f>AA31</f>
        <v>413.79999999999984</v>
      </c>
      <c r="AB30" s="14">
        <f t="shared" si="39"/>
        <v>382.20000000000005</v>
      </c>
      <c r="AC30" s="14">
        <f t="shared" si="39"/>
        <v>435.4</v>
      </c>
      <c r="AD30" s="14">
        <f>AD31</f>
        <v>836.1</v>
      </c>
      <c r="AE30" s="14">
        <f t="shared" ref="AE30:AP30" si="40">AE31</f>
        <v>360.1</v>
      </c>
      <c r="AF30" s="14">
        <f t="shared" si="40"/>
        <v>476</v>
      </c>
      <c r="AG30" s="14">
        <f t="shared" si="40"/>
        <v>0</v>
      </c>
      <c r="AH30" s="14">
        <f t="shared" si="40"/>
        <v>0</v>
      </c>
      <c r="AI30" s="14">
        <f t="shared" si="40"/>
        <v>0</v>
      </c>
      <c r="AJ30" s="14">
        <f t="shared" si="40"/>
        <v>0</v>
      </c>
      <c r="AK30" s="14">
        <f t="shared" si="40"/>
        <v>0</v>
      </c>
      <c r="AL30" s="14">
        <f t="shared" si="40"/>
        <v>0</v>
      </c>
      <c r="AM30" s="14">
        <f t="shared" si="40"/>
        <v>0</v>
      </c>
      <c r="AN30" s="14">
        <f>AN31</f>
        <v>0</v>
      </c>
      <c r="AO30" s="14">
        <f t="shared" si="40"/>
        <v>0</v>
      </c>
      <c r="AP30" s="14">
        <f t="shared" si="40"/>
        <v>0</v>
      </c>
      <c r="AQ30" s="14">
        <f t="shared" si="8"/>
        <v>48.999999999999886</v>
      </c>
      <c r="AR30" s="27">
        <f t="shared" si="9"/>
        <v>6.2253843221953854E-2</v>
      </c>
    </row>
    <row r="31" spans="1:45" x14ac:dyDescent="0.2">
      <c r="A31" s="5" t="s">
        <v>44</v>
      </c>
      <c r="B31" s="16">
        <f>SUM(B32:B33)</f>
        <v>5087.2</v>
      </c>
      <c r="C31" s="16">
        <f>SUM(C32:C33)</f>
        <v>755.90000000000009</v>
      </c>
      <c r="D31" s="16">
        <f>SUM(D32:D33)</f>
        <v>348.4</v>
      </c>
      <c r="E31" s="16">
        <f t="shared" ref="E31:N31" si="41">SUM(E32:E33)</f>
        <v>407.5</v>
      </c>
      <c r="F31" s="16">
        <f t="shared" si="41"/>
        <v>471.5</v>
      </c>
      <c r="G31" s="16">
        <f t="shared" si="41"/>
        <v>489.9</v>
      </c>
      <c r="H31" s="16">
        <f t="shared" si="41"/>
        <v>443.4</v>
      </c>
      <c r="I31" s="16">
        <f t="shared" si="41"/>
        <v>462.70000000000005</v>
      </c>
      <c r="J31" s="16">
        <f t="shared" si="41"/>
        <v>405</v>
      </c>
      <c r="K31" s="16">
        <f t="shared" si="41"/>
        <v>393.4</v>
      </c>
      <c r="L31" s="16">
        <f t="shared" si="41"/>
        <v>393.5</v>
      </c>
      <c r="M31" s="16">
        <f t="shared" si="41"/>
        <v>382.4</v>
      </c>
      <c r="N31" s="16">
        <f t="shared" si="41"/>
        <v>448.70000000000005</v>
      </c>
      <c r="O31" s="16">
        <f>SUM(O32:O33)</f>
        <v>440.8</v>
      </c>
      <c r="P31" s="16">
        <f>SUM(P32:P33)</f>
        <v>4822.8999999999996</v>
      </c>
      <c r="Q31" s="16">
        <f>SUM(Q32:Q33)</f>
        <v>787.10000000000014</v>
      </c>
      <c r="R31" s="16">
        <f>SUM(R32:R33)</f>
        <v>394.5</v>
      </c>
      <c r="S31" s="16">
        <f>SUM(S32:S33)</f>
        <v>392.6</v>
      </c>
      <c r="T31" s="16">
        <f t="shared" ref="T31:AB31" si="42">SUM(T32:T33)</f>
        <v>446.40000000000003</v>
      </c>
      <c r="U31" s="16">
        <f t="shared" si="42"/>
        <v>424.19999999999993</v>
      </c>
      <c r="V31" s="16">
        <f t="shared" si="42"/>
        <v>434.5</v>
      </c>
      <c r="W31" s="16">
        <f t="shared" si="42"/>
        <v>409.60000000000014</v>
      </c>
      <c r="X31" s="16">
        <f t="shared" si="42"/>
        <v>369.89999999999981</v>
      </c>
      <c r="Y31" s="16">
        <f t="shared" si="42"/>
        <v>368.79999999999995</v>
      </c>
      <c r="Z31" s="16">
        <f t="shared" si="42"/>
        <v>351.00000000000011</v>
      </c>
      <c r="AA31" s="16">
        <f t="shared" si="42"/>
        <v>413.79999999999984</v>
      </c>
      <c r="AB31" s="16">
        <f t="shared" si="42"/>
        <v>382.20000000000005</v>
      </c>
      <c r="AC31" s="16">
        <f>SUM(AC32:AC33)</f>
        <v>435.4</v>
      </c>
      <c r="AD31" s="16">
        <f>SUM(AD32:AD33)</f>
        <v>836.1</v>
      </c>
      <c r="AE31" s="16">
        <f>SUM(AE32:AE33)</f>
        <v>360.1</v>
      </c>
      <c r="AF31" s="16">
        <f>SUM(AF32:AF33)</f>
        <v>476</v>
      </c>
      <c r="AG31" s="16">
        <f t="shared" ref="AG31:AO31" si="43">SUM(AG32:AG33)</f>
        <v>0</v>
      </c>
      <c r="AH31" s="16">
        <f>SUM(AH32:AH33)</f>
        <v>0</v>
      </c>
      <c r="AI31" s="16">
        <f t="shared" si="43"/>
        <v>0</v>
      </c>
      <c r="AJ31" s="16">
        <f t="shared" si="43"/>
        <v>0</v>
      </c>
      <c r="AK31" s="16">
        <f t="shared" si="43"/>
        <v>0</v>
      </c>
      <c r="AL31" s="16">
        <f t="shared" si="43"/>
        <v>0</v>
      </c>
      <c r="AM31" s="16">
        <f t="shared" si="43"/>
        <v>0</v>
      </c>
      <c r="AN31" s="16">
        <f t="shared" si="43"/>
        <v>0</v>
      </c>
      <c r="AO31" s="16">
        <f t="shared" si="43"/>
        <v>0</v>
      </c>
      <c r="AP31" s="16">
        <f>SUM(AP32:AP33)</f>
        <v>0</v>
      </c>
      <c r="AQ31" s="16">
        <f t="shared" si="8"/>
        <v>48.999999999999886</v>
      </c>
      <c r="AR31" s="28">
        <f t="shared" si="9"/>
        <v>6.2253843221953854E-2</v>
      </c>
    </row>
    <row r="32" spans="1:45" x14ac:dyDescent="0.2">
      <c r="A32" s="6" t="s">
        <v>45</v>
      </c>
      <c r="B32" s="15">
        <f t="shared" ref="B32:B36" si="44">SUM(D32:O32)</f>
        <v>4089.9999999999995</v>
      </c>
      <c r="C32" s="15">
        <f t="shared" ref="C32:C33" si="45">SUM(D32:E32)</f>
        <v>622.6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6">SUM(R32:AC32)</f>
        <v>3907.3999999999996</v>
      </c>
      <c r="Q32" s="15">
        <f t="shared" ref="Q32:Q33" si="47">SUM(R32:S32)</f>
        <v>655.90000000000009</v>
      </c>
      <c r="R32" s="15">
        <v>327.10000000000002</v>
      </c>
      <c r="S32" s="15">
        <v>328.8</v>
      </c>
      <c r="T32" s="15">
        <v>377.1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8">SUM(AE32:AF32)</f>
        <v>694.1</v>
      </c>
      <c r="AE32" s="15">
        <v>288.5</v>
      </c>
      <c r="AF32" s="15">
        <v>405.6</v>
      </c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6">
        <f t="shared" si="8"/>
        <v>38.199999999999932</v>
      </c>
      <c r="AR32" s="28">
        <f t="shared" si="9"/>
        <v>5.8240585455099754E-2</v>
      </c>
    </row>
    <row r="33" spans="1:44" x14ac:dyDescent="0.2">
      <c r="A33" s="6" t="s">
        <v>46</v>
      </c>
      <c r="B33" s="15">
        <f t="shared" si="44"/>
        <v>997.2</v>
      </c>
      <c r="C33" s="15">
        <f t="shared" si="45"/>
        <v>133.30000000000001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6"/>
        <v>915.5</v>
      </c>
      <c r="Q33" s="15">
        <f t="shared" si="47"/>
        <v>131.19999999999999</v>
      </c>
      <c r="R33" s="15">
        <v>67.400000000000006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8"/>
        <v>142</v>
      </c>
      <c r="AE33" s="15">
        <v>71.599999999999994</v>
      </c>
      <c r="AF33" s="15">
        <v>70.400000000000006</v>
      </c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6">
        <f t="shared" si="8"/>
        <v>10.800000000000011</v>
      </c>
      <c r="AR33" s="28">
        <f t="shared" si="9"/>
        <v>8.2317073170731794E-2</v>
      </c>
    </row>
    <row r="34" spans="1:44" x14ac:dyDescent="0.2">
      <c r="A34" s="10" t="s">
        <v>47</v>
      </c>
      <c r="B34" s="16">
        <f>SUM(B35:B36)</f>
        <v>623.70000000000005</v>
      </c>
      <c r="C34" s="16">
        <f>SUM(C35:C36)</f>
        <v>89</v>
      </c>
      <c r="D34" s="16">
        <f>SUM(D35:D36)</f>
        <v>41.7</v>
      </c>
      <c r="E34" s="16">
        <f t="shared" ref="E34:O34" si="49">SUM(E35:E36)</f>
        <v>47.3</v>
      </c>
      <c r="F34" s="16">
        <f t="shared" si="49"/>
        <v>60.2</v>
      </c>
      <c r="G34" s="16">
        <f t="shared" si="49"/>
        <v>59.7</v>
      </c>
      <c r="H34" s="16">
        <f t="shared" si="49"/>
        <v>53.1</v>
      </c>
      <c r="I34" s="16">
        <f t="shared" si="49"/>
        <v>57.3</v>
      </c>
      <c r="J34" s="16">
        <f t="shared" si="49"/>
        <v>50.099999999999994</v>
      </c>
      <c r="K34" s="16">
        <f t="shared" si="49"/>
        <v>49.5</v>
      </c>
      <c r="L34" s="16">
        <f t="shared" si="49"/>
        <v>46.5</v>
      </c>
      <c r="M34" s="16">
        <f t="shared" si="49"/>
        <v>51.400000000000006</v>
      </c>
      <c r="N34" s="16">
        <f t="shared" si="49"/>
        <v>50.7</v>
      </c>
      <c r="O34" s="16">
        <f t="shared" si="49"/>
        <v>56.2</v>
      </c>
      <c r="P34" s="16">
        <f>SUM(P35:P36)</f>
        <v>610.5</v>
      </c>
      <c r="Q34" s="16">
        <f>SUM(Q35:Q36)</f>
        <v>100.4</v>
      </c>
      <c r="R34" s="16">
        <f>SUM(R35:R36)</f>
        <v>48.2</v>
      </c>
      <c r="S34" s="16">
        <f>SUM(S35:S36)</f>
        <v>52.2</v>
      </c>
      <c r="T34" s="16">
        <f t="shared" ref="T34:AC34" si="50">SUM(T35:T36)</f>
        <v>58.7</v>
      </c>
      <c r="U34" s="16">
        <f t="shared" si="50"/>
        <v>55.499999999999993</v>
      </c>
      <c r="V34" s="16">
        <f t="shared" si="50"/>
        <v>54.800000000000011</v>
      </c>
      <c r="W34" s="16">
        <f t="shared" si="50"/>
        <v>51.899999999999991</v>
      </c>
      <c r="X34" s="16">
        <f t="shared" si="50"/>
        <v>47.2</v>
      </c>
      <c r="Y34" s="16">
        <f t="shared" si="50"/>
        <v>46.899999999999991</v>
      </c>
      <c r="Z34" s="16">
        <f t="shared" si="50"/>
        <v>43.200000000000017</v>
      </c>
      <c r="AA34" s="16">
        <f t="shared" si="50"/>
        <v>49.299999999999983</v>
      </c>
      <c r="AB34" s="16">
        <f t="shared" si="50"/>
        <v>47.400000000000034</v>
      </c>
      <c r="AC34" s="16">
        <f t="shared" si="50"/>
        <v>55.199999999999974</v>
      </c>
      <c r="AD34" s="16">
        <f>SUM(AD35:AD36)</f>
        <v>107.6</v>
      </c>
      <c r="AE34" s="16">
        <f>SUM(AE35:AE36)</f>
        <v>48.7</v>
      </c>
      <c r="AF34" s="16">
        <f>SUM(AF35:AF36)</f>
        <v>58.900000000000006</v>
      </c>
      <c r="AG34" s="16">
        <f t="shared" ref="AG34:AP34" si="51">SUM(AG35:AG36)</f>
        <v>0</v>
      </c>
      <c r="AH34" s="16">
        <f>SUM(AH35:AH36)</f>
        <v>0</v>
      </c>
      <c r="AI34" s="16">
        <f t="shared" si="51"/>
        <v>0</v>
      </c>
      <c r="AJ34" s="16">
        <f t="shared" si="51"/>
        <v>0</v>
      </c>
      <c r="AK34" s="16">
        <f t="shared" si="51"/>
        <v>0</v>
      </c>
      <c r="AL34" s="16">
        <f t="shared" si="51"/>
        <v>0</v>
      </c>
      <c r="AM34" s="16">
        <f t="shared" si="51"/>
        <v>0</v>
      </c>
      <c r="AN34" s="16">
        <f t="shared" si="51"/>
        <v>0</v>
      </c>
      <c r="AO34" s="16">
        <f t="shared" si="51"/>
        <v>0</v>
      </c>
      <c r="AP34" s="16">
        <f t="shared" si="51"/>
        <v>0</v>
      </c>
      <c r="AQ34" s="16">
        <f t="shared" si="8"/>
        <v>7.1999999999999886</v>
      </c>
      <c r="AR34" s="28">
        <f t="shared" si="9"/>
        <v>7.1713147410358447E-2</v>
      </c>
    </row>
    <row r="35" spans="1:44" x14ac:dyDescent="0.2">
      <c r="A35" s="6" t="s">
        <v>48</v>
      </c>
      <c r="B35" s="15">
        <f t="shared" si="44"/>
        <v>438.6</v>
      </c>
      <c r="C35" s="15">
        <f t="shared" ref="C35:C36" si="52">SUM(D35:E35)</f>
        <v>65.099999999999994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6"/>
        <v>443.80000000000007</v>
      </c>
      <c r="Q35" s="15">
        <f t="shared" ref="Q35:Q36" si="53">SUM(R35:S35)</f>
        <v>75.7</v>
      </c>
      <c r="R35" s="15">
        <v>35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4">SUM(AE35:AF35)</f>
        <v>75.599999999999994</v>
      </c>
      <c r="AE35" s="16">
        <v>33.4</v>
      </c>
      <c r="AF35" s="15">
        <v>42.2</v>
      </c>
      <c r="AG35" s="15"/>
      <c r="AH35" s="16"/>
      <c r="AI35" s="15"/>
      <c r="AJ35" s="15"/>
      <c r="AK35" s="15"/>
      <c r="AL35" s="15"/>
      <c r="AM35" s="15"/>
      <c r="AN35" s="15"/>
      <c r="AO35" s="15"/>
      <c r="AP35" s="15"/>
      <c r="AQ35" s="16">
        <f t="shared" si="8"/>
        <v>-0.10000000000000853</v>
      </c>
      <c r="AR35" s="28">
        <f t="shared" si="9"/>
        <v>-1.3210039630120016E-3</v>
      </c>
    </row>
    <row r="36" spans="1:44" x14ac:dyDescent="0.2">
      <c r="A36" s="6" t="s">
        <v>49</v>
      </c>
      <c r="B36" s="15">
        <f t="shared" si="44"/>
        <v>185.1</v>
      </c>
      <c r="C36" s="15">
        <f t="shared" si="52"/>
        <v>23.9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6"/>
        <v>166.7</v>
      </c>
      <c r="Q36" s="15">
        <f t="shared" si="53"/>
        <v>24.7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4"/>
        <v>32</v>
      </c>
      <c r="AE36" s="15">
        <v>15.3</v>
      </c>
      <c r="AF36" s="15">
        <v>16.7</v>
      </c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6">
        <f t="shared" si="8"/>
        <v>7.3000000000000007</v>
      </c>
      <c r="AR36" s="28">
        <f t="shared" si="9"/>
        <v>0.29554655870445345</v>
      </c>
    </row>
    <row r="37" spans="1:44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4" x14ac:dyDescent="0.2">
      <c r="A38" s="12" t="s">
        <v>50</v>
      </c>
      <c r="R38" s="33"/>
      <c r="S38" s="33"/>
      <c r="T38" s="33"/>
      <c r="U38" s="33"/>
      <c r="V38" s="33"/>
      <c r="W38" s="33"/>
      <c r="X38" s="33"/>
      <c r="Y38" s="17"/>
      <c r="Z38" s="17"/>
      <c r="AA38" s="17"/>
      <c r="AB38" s="17"/>
      <c r="AC38" s="17"/>
    </row>
    <row r="40" spans="1:44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4" x14ac:dyDescent="0.2">
      <c r="R41" s="33"/>
      <c r="S41" s="33"/>
      <c r="T41" s="33"/>
      <c r="U41" s="33"/>
      <c r="V41" s="33"/>
      <c r="W41" s="33"/>
      <c r="X41" s="33"/>
      <c r="Y41" s="17"/>
      <c r="Z41" s="17"/>
      <c r="AA41" s="17"/>
      <c r="AB41" s="17"/>
      <c r="AC41" s="17"/>
    </row>
    <row r="42" spans="1:44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4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4" x14ac:dyDescent="0.2">
      <c r="AI44" s="21"/>
      <c r="AJ44" s="21"/>
    </row>
    <row r="45" spans="1:44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4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4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4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Barmuta, Olesya</cp:lastModifiedBy>
  <cp:lastPrinted>2013-07-09T14:55:38Z</cp:lastPrinted>
  <dcterms:created xsi:type="dcterms:W3CDTF">2011-12-13T08:30:24Z</dcterms:created>
  <dcterms:modified xsi:type="dcterms:W3CDTF">2014-03-14T13:56:47Z</dcterms:modified>
</cp:coreProperties>
</file>